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EstaPasta_de_trabalho" defaultThemeVersion="124226"/>
  <mc:AlternateContent xmlns:mc="http://schemas.openxmlformats.org/markup-compatibility/2006">
    <mc:Choice Requires="x15">
      <x15ac:absPath xmlns:x15ac="http://schemas.microsoft.com/office/spreadsheetml/2010/11/ac" url="I:\SEGECON\2. Atas de Registro de Preços\UDESC\PE 0472.2019 SGPE 15486.2018 - Hospedagem e Alimentação SRP RELANÇAMENTO VIG  02.04.2019 a 01.03.2020\"/>
    </mc:Choice>
  </mc:AlternateContent>
  <bookViews>
    <workbookView xWindow="0" yWindow="0" windowWidth="19200" windowHeight="11445" tabRatio="857" activeTab="5"/>
  </bookViews>
  <sheets>
    <sheet name="REITORIA" sheetId="75" r:id="rId1"/>
    <sheet name="PROEX" sheetId="191" r:id="rId2"/>
    <sheet name="ESAG" sheetId="178" r:id="rId3"/>
    <sheet name="CEART" sheetId="179" r:id="rId4"/>
    <sheet name="FAED" sheetId="180" r:id="rId5"/>
    <sheet name="CEAD" sheetId="181" r:id="rId6"/>
    <sheet name="CEFID" sheetId="182" r:id="rId7"/>
    <sheet name="CERES" sheetId="183" r:id="rId8"/>
    <sheet name="CESFI" sheetId="184" r:id="rId9"/>
    <sheet name="CCT" sheetId="185" r:id="rId10"/>
    <sheet name="CEO" sheetId="186" r:id="rId11"/>
    <sheet name="CAV" sheetId="190" r:id="rId12"/>
    <sheet name="CEAVI" sheetId="187" r:id="rId13"/>
    <sheet name="CEPLAN" sheetId="188" r:id="rId14"/>
    <sheet name="GESTOR" sheetId="189" r:id="rId15"/>
    <sheet name="Modelo Anexo II IN 002_2014" sheetId="77" r:id="rId16"/>
  </sheets>
  <definedNames>
    <definedName name="diasuteis" localSheetId="9">#REF!</definedName>
    <definedName name="diasuteis" localSheetId="5">#REF!</definedName>
    <definedName name="diasuteis" localSheetId="3">#REF!</definedName>
    <definedName name="diasuteis" localSheetId="12">#REF!</definedName>
    <definedName name="diasuteis" localSheetId="6">#REF!</definedName>
    <definedName name="diasuteis" localSheetId="10">#REF!</definedName>
    <definedName name="diasuteis" localSheetId="13">#REF!</definedName>
    <definedName name="diasuteis" localSheetId="7">#REF!</definedName>
    <definedName name="diasuteis" localSheetId="8">#REF!</definedName>
    <definedName name="diasuteis" localSheetId="2">#REF!</definedName>
    <definedName name="diasuteis" localSheetId="4">#REF!</definedName>
    <definedName name="diasuteis" localSheetId="14">#REF!</definedName>
    <definedName name="diasuteis" localSheetId="0">#REF!</definedName>
    <definedName name="diasuteis">#REF!</definedName>
    <definedName name="Ferias" localSheetId="9">#REF!</definedName>
    <definedName name="Ferias" localSheetId="5">#REF!</definedName>
    <definedName name="Ferias" localSheetId="3">#REF!</definedName>
    <definedName name="Ferias" localSheetId="12">#REF!</definedName>
    <definedName name="Ferias" localSheetId="7">#REF!</definedName>
    <definedName name="Ferias" localSheetId="14">#REF!</definedName>
    <definedName name="Ferias">#REF!</definedName>
    <definedName name="RD" localSheetId="9">OFFSET(#REF!,(MATCH(SMALL(#REF!,ROW()-10),#REF!,0)-1),0)</definedName>
    <definedName name="RD" localSheetId="5">OFFSET(#REF!,(MATCH(SMALL(#REF!,ROW()-10),#REF!,0)-1),0)</definedName>
    <definedName name="RD" localSheetId="3">OFFSET(#REF!,(MATCH(SMALL(#REF!,ROW()-10),#REF!,0)-1),0)</definedName>
    <definedName name="RD" localSheetId="12">OFFSET(#REF!,(MATCH(SMALL(#REF!,ROW()-10),#REF!,0)-1),0)</definedName>
    <definedName name="RD" localSheetId="7">OFFSET(#REF!,(MATCH(SMALL(#REF!,ROW()-10),#REF!,0)-1),0)</definedName>
    <definedName name="RD" localSheetId="14">OFFSET(#REF!,(MATCH(SMALL(#REF!,ROW()-10),#REF!,0)-1),0)</definedName>
    <definedName name="RD">OFFSET(#REF!,(MATCH(SMALL(#REF!,ROW()-10),#REF!,0)-1),0)</definedName>
  </definedNames>
  <calcPr calcId="162913"/>
</workbook>
</file>

<file path=xl/calcChain.xml><?xml version="1.0" encoding="utf-8"?>
<calcChain xmlns="http://schemas.openxmlformats.org/spreadsheetml/2006/main">
  <c r="F5" i="189" l="1"/>
  <c r="F4" i="189"/>
  <c r="G5" i="188"/>
  <c r="H5" i="188" s="1"/>
  <c r="G4" i="188"/>
  <c r="H4" i="188" s="1"/>
  <c r="G5" i="187"/>
  <c r="H5" i="187" s="1"/>
  <c r="G4" i="187"/>
  <c r="H4" i="187" s="1"/>
  <c r="G5" i="190"/>
  <c r="H5" i="190" s="1"/>
  <c r="H4" i="190"/>
  <c r="G4" i="190"/>
  <c r="G5" i="186"/>
  <c r="H5" i="186" s="1"/>
  <c r="G4" i="186"/>
  <c r="H4" i="186" s="1"/>
  <c r="G5" i="185"/>
  <c r="H5" i="185" s="1"/>
  <c r="G4" i="185"/>
  <c r="H4" i="185" s="1"/>
  <c r="G5" i="184"/>
  <c r="H5" i="184" s="1"/>
  <c r="G4" i="184"/>
  <c r="H4" i="184" s="1"/>
  <c r="G5" i="183"/>
  <c r="H5" i="183" s="1"/>
  <c r="G4" i="183"/>
  <c r="H4" i="183" s="1"/>
  <c r="G5" i="182"/>
  <c r="H5" i="182" s="1"/>
  <c r="G4" i="182"/>
  <c r="H4" i="182" s="1"/>
  <c r="G5" i="181"/>
  <c r="H5" i="181" s="1"/>
  <c r="G4" i="181"/>
  <c r="H4" i="181" s="1"/>
  <c r="G5" i="180"/>
  <c r="H5" i="180" s="1"/>
  <c r="G4" i="180"/>
  <c r="H4" i="180" s="1"/>
  <c r="G5" i="179"/>
  <c r="H5" i="179" s="1"/>
  <c r="H4" i="179"/>
  <c r="G4" i="179"/>
  <c r="G5" i="178"/>
  <c r="H5" i="178" s="1"/>
  <c r="G4" i="178"/>
  <c r="H4" i="178" s="1"/>
  <c r="G5" i="191"/>
  <c r="H5" i="191" s="1"/>
  <c r="G4" i="191"/>
  <c r="H4" i="191" s="1"/>
  <c r="G5" i="75" l="1"/>
  <c r="G4" i="75"/>
  <c r="H4" i="75" l="1"/>
  <c r="G4" i="189"/>
  <c r="H5" i="75"/>
  <c r="G5" i="189"/>
  <c r="F6" i="189"/>
  <c r="I5" i="189" l="1"/>
  <c r="I12" i="189"/>
  <c r="I4" i="189" l="1"/>
  <c r="G6" i="189"/>
  <c r="H4" i="189"/>
  <c r="H5" i="189"/>
  <c r="I6" i="189" l="1"/>
  <c r="I13" i="189"/>
  <c r="I15" i="189" s="1"/>
  <c r="H6" i="189"/>
</calcChain>
</file>

<file path=xl/sharedStrings.xml><?xml version="1.0" encoding="utf-8"?>
<sst xmlns="http://schemas.openxmlformats.org/spreadsheetml/2006/main" count="590" uniqueCount="65">
  <si>
    <t>Saldo / Automático</t>
  </si>
  <si>
    <t>LOTE</t>
  </si>
  <si>
    <t>...../...../......</t>
  </si>
  <si>
    <t>FORNECEDOR</t>
  </si>
  <si>
    <t>ITEM</t>
  </si>
  <si>
    <t>PRODUTO - CARACTERÍSTICAS MÍNIMAS</t>
  </si>
  <si>
    <t>ALERTA</t>
  </si>
  <si>
    <t>Item</t>
  </si>
  <si>
    <t>Unidade</t>
  </si>
  <si>
    <t>Lote</t>
  </si>
  <si>
    <t>ANEXO II – Instrução Normativa n.º 002/2014</t>
  </si>
  <si>
    <t>DECLARAÇÃO DE DISPONIBILIDADE DE QUANTITATIVO PARA EMISSÃO DE AUTORIZAÇÃO DE FORNECIMENTO/ORDEM DE SERVIÇO – SISTEMA DE REGISTRO DE PREÇOS/UDESC</t>
  </si>
  <si>
    <t>Processo CPA n.º XXXX/2014</t>
  </si>
  <si>
    <t>Pregão n.º  XXXX/2014</t>
  </si>
  <si>
    <t xml:space="preserve">Objeto: </t>
  </si>
  <si>
    <t>Vigência da Ata de Registro de Preços: XX/XX/XXXX até XX/XX/XXXXX</t>
  </si>
  <si>
    <t>Declaro que o Centro XXXXXXX, participante da Ata de Registro de Preços proveniente do Pregão n.º XXXX/2014, possui saldo em seu quantitativo para a emissão da Autorização de Fornecimento/Ordem de Serviço n.º XXXX/2014, no valor de R$ X.XXX,XX, a ser firmada com a empresa XXXXXXX, restando ainda em sua cota para próximas contratações com o referido fornecedor os seguintes quantitativos:</t>
  </si>
  <si>
    <t>Descrição Resumida</t>
  </si>
  <si>
    <t>Valor Unitário (R$)</t>
  </si>
  <si>
    <r>
      <t xml:space="preserve">Saldo Quantitativo </t>
    </r>
    <r>
      <rPr>
        <sz val="8"/>
        <color indexed="8"/>
        <rFont val="Arial"/>
        <family val="2"/>
      </rPr>
      <t>(antes da emissão desta AF/OS)</t>
    </r>
  </si>
  <si>
    <t>Quantitativo da AF/OS</t>
  </si>
  <si>
    <t>Saldo Atualizado</t>
  </si>
  <si>
    <t>__________________, ____/_____/____</t>
  </si>
  <si>
    <t>Cidade                                    Data</t>
  </si>
  <si>
    <t>_____________________________________________</t>
  </si>
  <si>
    <t xml:space="preserve">Diretor(a) de Administração </t>
  </si>
  <si>
    <t>(carimbo e assinatura)</t>
  </si>
  <si>
    <t>Qtde Registrada</t>
  </si>
  <si>
    <t>CENTRO PARTICIPANTE: GESTOR</t>
  </si>
  <si>
    <t>Qtde Utilizada</t>
  </si>
  <si>
    <t>Saldo</t>
  </si>
  <si>
    <t>% Utilizado</t>
  </si>
  <si>
    <t>Valor Total da Ata com Aditivo</t>
  </si>
  <si>
    <t>Valor Utilizado</t>
  </si>
  <si>
    <t>% Aditivos</t>
  </si>
  <si>
    <t>ENGENHARIA DE EVENTOS EIRELI EPP</t>
  </si>
  <si>
    <t xml:space="preserve">Hospedagem </t>
  </si>
  <si>
    <t xml:space="preserve">Alimentação </t>
  </si>
  <si>
    <t xml:space="preserve">OBJETO: CONTRATAÇÃO DE AGÊNCIA DE TURISMO PARA A PRESTAÇÃO DE SERVIÇOS DE COTAÇÃO, RESERVA E EMISSÃO DE HOSPEDAGEM EM HOTÉIS E DEMAIS SERVIÇOS CORRELATOS PARA A UDESC. </t>
  </si>
  <si>
    <t xml:space="preserve">Hospedagem (Diária) </t>
  </si>
  <si>
    <t>Alimentação</t>
  </si>
  <si>
    <t>CENTRO PARTICIPANTE: REITORIA/PROAD</t>
  </si>
  <si>
    <t>PROCESSO: 001/2018/UDESC</t>
  </si>
  <si>
    <t>Resumo Atualizado em</t>
  </si>
  <si>
    <t xml:space="preserve"> AF/OS nº XXX/2019 Qtde. DT</t>
  </si>
  <si>
    <t>VIGÊNCIA DA ATA: 02/04/2019 à 01/03/2020</t>
  </si>
  <si>
    <t>PROCESSO: 472.2019</t>
  </si>
  <si>
    <t>WEBTRIP AGENCIA DE VIAGENS E TURISMO EIRELI CNPJ 07.340.993/0001-90</t>
  </si>
  <si>
    <t>CONTRATAÇÃO DE AGÊNCIA DE TURISMO PARA PRESTAÇÃO DE SERVIÇOS DE COTAÇÃO, RESERVA E EMISSÃO DE HOSPEDAGEM EM HOTÉIS E DEMAIS SERVIÇOS NECESSÁRIOS E CORRELATOS PARA 2019 PARA A UDESC.</t>
  </si>
  <si>
    <t>VIGÊNCIA DA ATA:  02/04/2019 à 01/03/2020</t>
  </si>
  <si>
    <t>CENTRO PARTICIPANTE: PROEX</t>
  </si>
  <si>
    <t>CENTRO PARTICIPANTE: ESAG</t>
  </si>
  <si>
    <t>CENTRO PARTICIPANTE: CEART</t>
  </si>
  <si>
    <t>CENTRO PARTICIPANTE: FAED</t>
  </si>
  <si>
    <t>CENTRO PARTICIPANTE: CEAD</t>
  </si>
  <si>
    <t>CENTRO PARTICIPANTE: CEFID</t>
  </si>
  <si>
    <t>CENTRO PARTICIPANTE: CERES</t>
  </si>
  <si>
    <t>CENTRO PARTICIPANTE: CESFI</t>
  </si>
  <si>
    <t>CENTRO PARTICIPANTE: CCT</t>
  </si>
  <si>
    <t>CENTRO PARTICIPANTE: CEO</t>
  </si>
  <si>
    <t>CENTRO PARTICIPANTE: CAV</t>
  </si>
  <si>
    <t>CENTRO PARTICIPANTE: CEAVI</t>
  </si>
  <si>
    <t>CENTRO PARTICIPANTE: CEPLAN</t>
  </si>
  <si>
    <t>TAXA DE TRANSAÇÃO%</t>
  </si>
  <si>
    <t>TAXA DE TRANSAÇÃO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</si>
</sst>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* #,##0.00_);_(* \(#,##0.00\);_(* &quot;-&quot;??_);_(@_)"/>
    <numFmt numFmtId="165" formatCode="_(* #,##0.00_);_(* \(#,##0.00\);_(* \-??_);_(@_)"/>
    <numFmt numFmtId="166" formatCode="#,##0;[Red]#,##0"/>
    <numFmt numFmtId="167" formatCode="_-* #,##0.00\ &quot;€&quot;_-;\-* #,##0.00\ &quot;€&quot;_-;_-* &quot;-&quot;??\ &quot;€&quot;_-;_-@_-"/>
  </numFmts>
  <fonts count="18" x14ac:knownFonts="1">
    <font>
      <sz val="10"/>
      <name val="Arial"/>
    </font>
    <font>
      <sz val="10"/>
      <name val="Arial"/>
      <family val="2"/>
    </font>
    <font>
      <b/>
      <sz val="18"/>
      <color indexed="56"/>
      <name val="Cambria"/>
      <family val="2"/>
    </font>
    <font>
      <sz val="8"/>
      <color indexed="8"/>
      <name val="Arial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6"/>
      <color theme="1"/>
      <name val="Arial"/>
      <family val="2"/>
    </font>
    <font>
      <sz val="12"/>
      <color theme="1"/>
      <name val="Arial"/>
      <family val="2"/>
    </font>
    <font>
      <i/>
      <sz val="12"/>
      <color theme="1"/>
      <name val="Arial"/>
      <family val="2"/>
    </font>
    <font>
      <b/>
      <sz val="11"/>
      <color theme="1"/>
      <name val="Arial"/>
      <family val="2"/>
    </font>
    <font>
      <b/>
      <sz val="10"/>
      <color theme="1"/>
      <name val="Arial"/>
      <family val="2"/>
    </font>
    <font>
      <sz val="11"/>
      <color theme="1"/>
      <name val="Arial"/>
      <family val="2"/>
    </font>
    <font>
      <i/>
      <sz val="11"/>
      <color theme="1"/>
      <name val="Arial"/>
      <family val="2"/>
    </font>
    <font>
      <b/>
      <sz val="12"/>
      <color theme="1"/>
      <name val="Arial"/>
      <family val="2"/>
    </font>
    <font>
      <sz val="10"/>
      <name val="Arial"/>
      <family val="2"/>
    </font>
    <font>
      <sz val="10"/>
      <color theme="1"/>
      <name val="Calibri"/>
      <family val="2"/>
      <scheme val="minor"/>
    </font>
    <font>
      <sz val="10"/>
      <name val="Arial"/>
      <family val="2"/>
    </font>
    <font>
      <sz val="12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10"/>
        <bgColor indexed="10"/>
      </patternFill>
    </fill>
    <fill>
      <patternFill patternType="solid">
        <fgColor indexed="1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99"/>
        <bgColor indexed="26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1">
    <xf numFmtId="0" fontId="0" fillId="0" borderId="0"/>
    <xf numFmtId="0" fontId="1" fillId="0" borderId="0"/>
    <xf numFmtId="164" fontId="1" fillId="0" borderId="0" applyFill="0" applyBorder="0" applyAlignment="0" applyProtection="0"/>
    <xf numFmtId="165" fontId="1" fillId="0" borderId="0" applyFill="0" applyBorder="0" applyAlignment="0" applyProtection="0"/>
    <xf numFmtId="0" fontId="2" fillId="0" borderId="0" applyNumberFormat="0" applyFill="0" applyBorder="0" applyAlignment="0" applyProtection="0"/>
    <xf numFmtId="167" fontId="14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9" fontId="1" fillId="0" borderId="0" applyFont="0" applyFill="0" applyBorder="0" applyAlignment="0" applyProtection="0"/>
    <xf numFmtId="9" fontId="16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6" fillId="0" borderId="0" applyFont="0" applyFill="0" applyBorder="0" applyAlignment="0" applyProtection="0"/>
  </cellStyleXfs>
  <cellXfs count="83">
    <xf numFmtId="0" fontId="0" fillId="0" borderId="0" xfId="0"/>
    <xf numFmtId="0" fontId="4" fillId="0" borderId="0" xfId="1" applyFont="1" applyFill="1" applyAlignment="1">
      <alignment horizontal="center" vertical="center" wrapText="1"/>
    </xf>
    <xf numFmtId="0" fontId="5" fillId="0" borderId="0" xfId="1" applyFont="1" applyFill="1" applyAlignment="1">
      <alignment horizontal="center" vertical="center" wrapText="1"/>
    </xf>
    <xf numFmtId="166" fontId="5" fillId="0" borderId="0" xfId="0" applyNumberFormat="1" applyFont="1" applyFill="1" applyAlignment="1">
      <alignment horizontal="center" vertical="center" wrapText="1"/>
    </xf>
    <xf numFmtId="0" fontId="0" fillId="0" borderId="0" xfId="0" applyAlignment="1">
      <alignment wrapText="1"/>
    </xf>
    <xf numFmtId="0" fontId="6" fillId="0" borderId="0" xfId="0" applyFont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8" fillId="0" borderId="0" xfId="0" applyFont="1" applyAlignment="1">
      <alignment horizontal="justify" vertical="center" wrapText="1"/>
    </xf>
    <xf numFmtId="0" fontId="8" fillId="0" borderId="0" xfId="0" applyFont="1" applyAlignment="1">
      <alignment vertical="center" wrapText="1"/>
    </xf>
    <xf numFmtId="0" fontId="9" fillId="0" borderId="2" xfId="0" applyFont="1" applyBorder="1" applyAlignment="1">
      <alignment horizontal="center" vertical="center" textRotation="90" wrapText="1"/>
    </xf>
    <xf numFmtId="0" fontId="10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vertical="center" wrapText="1"/>
    </xf>
    <xf numFmtId="0" fontId="7" fillId="0" borderId="5" xfId="0" applyFont="1" applyBorder="1" applyAlignment="1">
      <alignment vertical="center" wrapText="1"/>
    </xf>
    <xf numFmtId="0" fontId="7" fillId="0" borderId="4" xfId="0" applyFont="1" applyBorder="1" applyAlignment="1">
      <alignment horizontal="left" vertical="center" wrapText="1"/>
    </xf>
    <xf numFmtId="0" fontId="7" fillId="0" borderId="5" xfId="0" applyFont="1" applyBorder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horizontal="left" wrapText="1"/>
    </xf>
    <xf numFmtId="0" fontId="4" fillId="0" borderId="0" xfId="1" applyFont="1" applyAlignment="1">
      <alignment wrapText="1"/>
    </xf>
    <xf numFmtId="0" fontId="4" fillId="0" borderId="0" xfId="1" applyFont="1" applyFill="1" applyAlignment="1">
      <alignment vertical="center" wrapText="1"/>
    </xf>
    <xf numFmtId="4" fontId="5" fillId="0" borderId="0" xfId="1" applyNumberFormat="1" applyFont="1" applyFill="1" applyAlignment="1">
      <alignment horizontal="center" vertical="center" wrapText="1"/>
    </xf>
    <xf numFmtId="3" fontId="4" fillId="0" borderId="0" xfId="1" applyNumberFormat="1" applyFont="1" applyAlignment="1" applyProtection="1">
      <alignment wrapText="1"/>
      <protection locked="0"/>
    </xf>
    <xf numFmtId="0" fontId="4" fillId="0" borderId="0" xfId="1" applyFont="1" applyAlignment="1" applyProtection="1">
      <alignment wrapText="1"/>
      <protection locked="0"/>
    </xf>
    <xf numFmtId="1" fontId="4" fillId="0" borderId="0" xfId="1" applyNumberFormat="1" applyFont="1" applyFill="1" applyAlignment="1" applyProtection="1">
      <alignment horizontal="center" wrapText="1"/>
      <protection locked="0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 applyProtection="1">
      <alignment vertical="center"/>
    </xf>
    <xf numFmtId="0" fontId="4" fillId="2" borderId="1" xfId="1" applyFont="1" applyFill="1" applyBorder="1" applyAlignment="1" applyProtection="1">
      <alignment horizontal="center" vertical="center" wrapText="1"/>
      <protection locked="0"/>
    </xf>
    <xf numFmtId="0" fontId="4" fillId="2" borderId="1" xfId="0" applyFont="1" applyFill="1" applyBorder="1" applyAlignment="1">
      <alignment horizontal="center" vertical="center" wrapText="1"/>
    </xf>
    <xf numFmtId="165" fontId="4" fillId="2" borderId="1" xfId="3" applyFont="1" applyFill="1" applyBorder="1" applyAlignment="1" applyProtection="1">
      <alignment horizontal="center" vertical="center" wrapText="1"/>
    </xf>
    <xf numFmtId="1" fontId="4" fillId="2" borderId="1" xfId="1" applyNumberFormat="1" applyFont="1" applyFill="1" applyBorder="1" applyAlignment="1" applyProtection="1">
      <alignment horizontal="center" vertical="center" wrapText="1"/>
    </xf>
    <xf numFmtId="166" fontId="4" fillId="2" borderId="1" xfId="1" applyNumberFormat="1" applyFont="1" applyFill="1" applyBorder="1" applyAlignment="1">
      <alignment horizontal="center" vertical="center" wrapText="1"/>
    </xf>
    <xf numFmtId="0" fontId="4" fillId="2" borderId="1" xfId="1" applyNumberFormat="1" applyFont="1" applyFill="1" applyBorder="1" applyAlignment="1" applyProtection="1">
      <alignment horizontal="center" vertical="center" wrapText="1"/>
      <protection locked="0"/>
    </xf>
    <xf numFmtId="0" fontId="1" fillId="0" borderId="1" xfId="0" applyFont="1" applyBorder="1" applyAlignment="1" applyProtection="1">
      <alignment horizontal="center" vertical="center"/>
    </xf>
    <xf numFmtId="3" fontId="4" fillId="3" borderId="1" xfId="1" applyNumberFormat="1" applyFont="1" applyFill="1" applyBorder="1" applyAlignment="1" applyProtection="1">
      <alignment horizontal="center" vertical="center" wrapText="1"/>
      <protection locked="0"/>
    </xf>
    <xf numFmtId="0" fontId="1" fillId="0" borderId="1" xfId="0" applyFont="1" applyBorder="1" applyAlignment="1">
      <alignment horizontal="center" vertical="center"/>
    </xf>
    <xf numFmtId="9" fontId="4" fillId="6" borderId="1" xfId="13" applyFont="1" applyFill="1" applyBorder="1" applyAlignment="1">
      <alignment horizontal="center" wrapText="1"/>
    </xf>
    <xf numFmtId="9" fontId="4" fillId="6" borderId="1" xfId="13" applyFont="1" applyFill="1" applyBorder="1" applyAlignment="1" applyProtection="1">
      <alignment horizontal="center" wrapText="1"/>
      <protection locked="0"/>
    </xf>
    <xf numFmtId="0" fontId="17" fillId="9" borderId="6" xfId="1" applyFont="1" applyFill="1" applyBorder="1" applyAlignment="1" applyProtection="1">
      <alignment horizontal="left"/>
      <protection locked="0"/>
    </xf>
    <xf numFmtId="0" fontId="17" fillId="9" borderId="7" xfId="1" applyFont="1" applyFill="1" applyBorder="1" applyAlignment="1" applyProtection="1">
      <alignment horizontal="left"/>
      <protection locked="0"/>
    </xf>
    <xf numFmtId="44" fontId="17" fillId="9" borderId="7" xfId="8" applyFont="1" applyFill="1" applyBorder="1" applyAlignment="1" applyProtection="1">
      <alignment horizontal="left"/>
      <protection locked="0"/>
    </xf>
    <xf numFmtId="0" fontId="17" fillId="9" borderId="13" xfId="1" applyFont="1" applyFill="1" applyBorder="1" applyAlignment="1" applyProtection="1">
      <alignment horizontal="left"/>
      <protection locked="0"/>
    </xf>
    <xf numFmtId="0" fontId="17" fillId="9" borderId="0" xfId="1" applyFont="1" applyFill="1" applyBorder="1" applyAlignment="1" applyProtection="1">
      <alignment horizontal="left"/>
      <protection locked="0"/>
    </xf>
    <xf numFmtId="44" fontId="17" fillId="9" borderId="0" xfId="8" applyFont="1" applyFill="1" applyBorder="1" applyAlignment="1" applyProtection="1">
      <alignment horizontal="left"/>
      <protection locked="0"/>
    </xf>
    <xf numFmtId="2" fontId="17" fillId="9" borderId="14" xfId="1" applyNumberFormat="1" applyFont="1" applyFill="1" applyBorder="1" applyAlignment="1">
      <alignment horizontal="right"/>
    </xf>
    <xf numFmtId="0" fontId="17" fillId="9" borderId="9" xfId="1" applyFont="1" applyFill="1" applyBorder="1" applyAlignment="1" applyProtection="1">
      <alignment horizontal="left"/>
      <protection locked="0"/>
    </xf>
    <xf numFmtId="0" fontId="17" fillId="9" borderId="10" xfId="1" applyFont="1" applyFill="1" applyBorder="1" applyAlignment="1" applyProtection="1">
      <alignment horizontal="left"/>
      <protection locked="0"/>
    </xf>
    <xf numFmtId="44" fontId="17" fillId="9" borderId="10" xfId="8" applyFont="1" applyFill="1" applyBorder="1" applyAlignment="1" applyProtection="1">
      <alignment horizontal="left"/>
      <protection locked="0"/>
    </xf>
    <xf numFmtId="9" fontId="17" fillId="9" borderId="15" xfId="12" applyFont="1" applyFill="1" applyBorder="1" applyAlignment="1" applyProtection="1">
      <alignment horizontal="right"/>
      <protection locked="0"/>
    </xf>
    <xf numFmtId="0" fontId="17" fillId="9" borderId="16" xfId="1" applyFont="1" applyFill="1" applyBorder="1" applyAlignment="1" applyProtection="1">
      <alignment horizontal="left"/>
      <protection locked="0"/>
    </xf>
    <xf numFmtId="0" fontId="17" fillId="9" borderId="17" xfId="1" applyFont="1" applyFill="1" applyBorder="1" applyAlignment="1" applyProtection="1">
      <alignment horizontal="left"/>
      <protection locked="0"/>
    </xf>
    <xf numFmtId="44" fontId="17" fillId="9" borderId="17" xfId="8" applyFont="1" applyFill="1" applyBorder="1" applyAlignment="1" applyProtection="1">
      <alignment horizontal="left"/>
      <protection locked="0"/>
    </xf>
    <xf numFmtId="0" fontId="17" fillId="9" borderId="18" xfId="1" applyFont="1" applyFill="1" applyBorder="1" applyAlignment="1" applyProtection="1">
      <alignment horizontal="left"/>
      <protection locked="0"/>
    </xf>
    <xf numFmtId="44" fontId="1" fillId="8" borderId="1" xfId="20" applyFont="1" applyFill="1" applyBorder="1" applyAlignment="1" applyProtection="1">
      <alignment horizontal="center" vertical="distributed" shrinkToFit="1"/>
      <protection locked="0"/>
    </xf>
    <xf numFmtId="44" fontId="4" fillId="4" borderId="1" xfId="20" applyFont="1" applyFill="1" applyBorder="1" applyAlignment="1">
      <alignment horizontal="center" vertical="center" wrapText="1"/>
    </xf>
    <xf numFmtId="44" fontId="4" fillId="6" borderId="1" xfId="20" applyFont="1" applyFill="1" applyBorder="1" applyAlignment="1" applyProtection="1">
      <alignment horizontal="center" wrapText="1"/>
      <protection locked="0"/>
    </xf>
    <xf numFmtId="44" fontId="4" fillId="2" borderId="1" xfId="20" applyFont="1" applyFill="1" applyBorder="1" applyAlignment="1" applyProtection="1">
      <alignment horizontal="center" vertical="center" wrapText="1"/>
      <protection locked="0"/>
    </xf>
    <xf numFmtId="44" fontId="1" fillId="8" borderId="1" xfId="8" applyFont="1" applyFill="1" applyBorder="1" applyAlignment="1" applyProtection="1">
      <alignment horizontal="center" vertical="distributed" shrinkToFit="1"/>
      <protection locked="0"/>
    </xf>
    <xf numFmtId="44" fontId="4" fillId="0" borderId="0" xfId="8" applyFont="1" applyAlignment="1" applyProtection="1">
      <alignment wrapText="1"/>
      <protection locked="0"/>
    </xf>
    <xf numFmtId="44" fontId="4" fillId="0" borderId="1" xfId="20" applyFont="1" applyFill="1" applyBorder="1" applyAlignment="1" applyProtection="1">
      <alignment horizontal="center" vertical="center" wrapText="1"/>
      <protection locked="0"/>
    </xf>
    <xf numFmtId="44" fontId="17" fillId="9" borderId="12" xfId="20" applyFont="1" applyFill="1" applyBorder="1" applyAlignment="1" applyProtection="1">
      <alignment horizontal="right"/>
      <protection locked="0"/>
    </xf>
    <xf numFmtId="44" fontId="17" fillId="9" borderId="14" xfId="20" applyFont="1" applyFill="1" applyBorder="1" applyAlignment="1" applyProtection="1">
      <alignment horizontal="right"/>
      <protection locked="0"/>
    </xf>
    <xf numFmtId="10" fontId="1" fillId="5" borderId="1" xfId="0" applyNumberFormat="1" applyFont="1" applyFill="1" applyBorder="1" applyAlignment="1" applyProtection="1">
      <alignment horizontal="center" vertical="center"/>
      <protection locked="0"/>
    </xf>
    <xf numFmtId="3" fontId="4" fillId="7" borderId="1" xfId="1" applyNumberFormat="1" applyFont="1" applyFill="1" applyBorder="1" applyAlignment="1" applyProtection="1">
      <alignment horizontal="center" vertical="center" wrapText="1"/>
      <protection locked="0"/>
    </xf>
    <xf numFmtId="0" fontId="4" fillId="6" borderId="1" xfId="0" applyNumberFormat="1" applyFont="1" applyFill="1" applyBorder="1" applyAlignment="1">
      <alignment horizontal="left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textRotation="1"/>
    </xf>
    <xf numFmtId="0" fontId="17" fillId="9" borderId="6" xfId="1" applyFont="1" applyFill="1" applyBorder="1" applyAlignment="1">
      <alignment horizontal="left" vertical="center" wrapText="1"/>
    </xf>
    <xf numFmtId="0" fontId="17" fillId="9" borderId="7" xfId="1" applyFont="1" applyFill="1" applyBorder="1" applyAlignment="1">
      <alignment horizontal="left" vertical="center" wrapText="1"/>
    </xf>
    <xf numFmtId="0" fontId="17" fillId="9" borderId="8" xfId="1" applyFont="1" applyFill="1" applyBorder="1" applyAlignment="1">
      <alignment horizontal="left" vertical="center" wrapText="1"/>
    </xf>
    <xf numFmtId="0" fontId="17" fillId="9" borderId="1" xfId="1" applyFont="1" applyFill="1" applyBorder="1" applyAlignment="1">
      <alignment horizontal="left" vertical="center" wrapText="1"/>
    </xf>
    <xf numFmtId="0" fontId="17" fillId="9" borderId="9" xfId="1" applyFont="1" applyFill="1" applyBorder="1" applyAlignment="1">
      <alignment horizontal="left" vertical="center" wrapText="1"/>
    </xf>
    <xf numFmtId="0" fontId="17" fillId="9" borderId="10" xfId="1" applyFont="1" applyFill="1" applyBorder="1" applyAlignment="1">
      <alignment horizontal="left" vertical="center" wrapText="1"/>
    </xf>
    <xf numFmtId="0" fontId="17" fillId="9" borderId="11" xfId="1" applyFont="1" applyFill="1" applyBorder="1" applyAlignment="1">
      <alignment horizontal="left" vertical="center" wrapText="1"/>
    </xf>
    <xf numFmtId="0" fontId="4" fillId="6" borderId="1" xfId="0" applyNumberFormat="1" applyFont="1" applyFill="1" applyBorder="1" applyAlignment="1">
      <alignment vertical="center" wrapText="1"/>
    </xf>
    <xf numFmtId="0" fontId="15" fillId="5" borderId="12" xfId="0" applyFont="1" applyFill="1" applyBorder="1" applyAlignment="1">
      <alignment horizontal="center" vertical="center" wrapText="1"/>
    </xf>
    <xf numFmtId="0" fontId="15" fillId="5" borderId="15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8" fillId="0" borderId="0" xfId="0" applyFont="1" applyAlignment="1">
      <alignment horizontal="justify" vertical="center" wrapText="1"/>
    </xf>
    <xf numFmtId="0" fontId="11" fillId="0" borderId="0" xfId="0" applyFont="1" applyAlignment="1">
      <alignment horizontal="left" vertical="center" wrapText="1"/>
    </xf>
    <xf numFmtId="0" fontId="12" fillId="0" borderId="0" xfId="0" applyFont="1" applyAlignment="1">
      <alignment horizontal="left" vertical="center" wrapText="1"/>
    </xf>
    <xf numFmtId="0" fontId="7" fillId="0" borderId="0" xfId="0" applyFont="1" applyAlignment="1">
      <alignment horizontal="center" vertical="center" wrapText="1"/>
    </xf>
  </cellXfs>
  <cellStyles count="21">
    <cellStyle name="Moeda" xfId="20" builtinId="4"/>
    <cellStyle name="Moeda 2" xfId="5"/>
    <cellStyle name="Moeda 2 2" xfId="9"/>
    <cellStyle name="Moeda 3" xfId="8"/>
    <cellStyle name="Moeda 3 2" xfId="17"/>
    <cellStyle name="Moeda 4" xfId="14"/>
    <cellStyle name="Normal" xfId="0" builtinId="0"/>
    <cellStyle name="Normal 2" xfId="1"/>
    <cellStyle name="Porcentagem" xfId="13" builtinId="5"/>
    <cellStyle name="Porcentagem 2" xfId="12"/>
    <cellStyle name="Separador de milhares 2" xfId="2"/>
    <cellStyle name="Separador de milhares 2 2" xfId="7"/>
    <cellStyle name="Separador de milhares 2 2 2" xfId="11"/>
    <cellStyle name="Separador de milhares 2 2 2 2" xfId="19"/>
    <cellStyle name="Separador de milhares 2 2 3" xfId="16"/>
    <cellStyle name="Separador de milhares 2 3" xfId="6"/>
    <cellStyle name="Separador de milhares 2 3 2" xfId="10"/>
    <cellStyle name="Separador de milhares 2 3 2 2" xfId="18"/>
    <cellStyle name="Separador de milhares 2 3 3" xfId="15"/>
    <cellStyle name="Separador de milhares 3" xfId="3"/>
    <cellStyle name="Título 5" xfId="4"/>
  </cellStyles>
  <dxfs count="42"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</dxfs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[0]!Mudar1" textlink="">
      <xdr:nvSpPr>
        <xdr:cNvPr id="26625" name="Retângulo de cantos arredondados 1"/>
        <xdr:cNvSpPr>
          <a:spLocks noChangeArrowheads="1"/>
        </xdr:cNvSpPr>
      </xdr:nvSpPr>
      <xdr:spPr bwMode="auto">
        <a:xfrm>
          <a:off x="2590800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[0]!Mudar1" textlink="">
      <xdr:nvSpPr>
        <xdr:cNvPr id="2" name="Retângulo de cantos arredondados 1"/>
        <xdr:cNvSpPr>
          <a:spLocks noChangeArrowheads="1"/>
        </xdr:cNvSpPr>
      </xdr:nvSpPr>
      <xdr:spPr bwMode="auto">
        <a:xfrm>
          <a:off x="1466850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[0]!Mudar1" textlink="">
      <xdr:nvSpPr>
        <xdr:cNvPr id="2" name="Retângulo de cantos arredondados 1"/>
        <xdr:cNvSpPr>
          <a:spLocks noChangeArrowheads="1"/>
        </xdr:cNvSpPr>
      </xdr:nvSpPr>
      <xdr:spPr bwMode="auto">
        <a:xfrm>
          <a:off x="1466850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[0]!Mudar1" textlink="">
      <xdr:nvSpPr>
        <xdr:cNvPr id="2" name="Retângulo de cantos arredondados 1"/>
        <xdr:cNvSpPr>
          <a:spLocks noChangeArrowheads="1"/>
        </xdr:cNvSpPr>
      </xdr:nvSpPr>
      <xdr:spPr bwMode="auto">
        <a:xfrm>
          <a:off x="1466850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[0]!Mudar1" textlink="">
      <xdr:nvSpPr>
        <xdr:cNvPr id="2" name="Retângulo de cantos arredondados 1"/>
        <xdr:cNvSpPr>
          <a:spLocks noChangeArrowheads="1"/>
        </xdr:cNvSpPr>
      </xdr:nvSpPr>
      <xdr:spPr bwMode="auto">
        <a:xfrm>
          <a:off x="1466850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[0]!Mudar1" textlink="">
      <xdr:nvSpPr>
        <xdr:cNvPr id="2" name="Retângulo de cantos arredondados 1"/>
        <xdr:cNvSpPr>
          <a:spLocks noChangeArrowheads="1"/>
        </xdr:cNvSpPr>
      </xdr:nvSpPr>
      <xdr:spPr bwMode="auto">
        <a:xfrm>
          <a:off x="1466850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[0]!Mudar1" textlink="">
      <xdr:nvSpPr>
        <xdr:cNvPr id="2" name="Retângulo de cantos arredondados 1"/>
        <xdr:cNvSpPr>
          <a:spLocks noChangeArrowheads="1"/>
        </xdr:cNvSpPr>
      </xdr:nvSpPr>
      <xdr:spPr bwMode="auto">
        <a:xfrm>
          <a:off x="1466850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[0]!Mudar1" textlink="">
      <xdr:nvSpPr>
        <xdr:cNvPr id="2" name="Retângulo de cantos arredondados 1"/>
        <xdr:cNvSpPr>
          <a:spLocks noChangeArrowheads="1"/>
        </xdr:cNvSpPr>
      </xdr:nvSpPr>
      <xdr:spPr bwMode="auto">
        <a:xfrm>
          <a:off x="1466850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[0]!Mudar1" textlink="">
      <xdr:nvSpPr>
        <xdr:cNvPr id="2" name="Retângulo de cantos arredondados 1"/>
        <xdr:cNvSpPr>
          <a:spLocks noChangeArrowheads="1"/>
        </xdr:cNvSpPr>
      </xdr:nvSpPr>
      <xdr:spPr bwMode="auto">
        <a:xfrm>
          <a:off x="1466850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[0]!Mudar1" textlink="">
      <xdr:nvSpPr>
        <xdr:cNvPr id="2" name="Retângulo de cantos arredondados 1"/>
        <xdr:cNvSpPr>
          <a:spLocks noChangeArrowheads="1"/>
        </xdr:cNvSpPr>
      </xdr:nvSpPr>
      <xdr:spPr bwMode="auto">
        <a:xfrm>
          <a:off x="1466850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[0]!Mudar1" textlink="">
      <xdr:nvSpPr>
        <xdr:cNvPr id="2" name="Retângulo de cantos arredondados 1"/>
        <xdr:cNvSpPr>
          <a:spLocks noChangeArrowheads="1"/>
        </xdr:cNvSpPr>
      </xdr:nvSpPr>
      <xdr:spPr bwMode="auto">
        <a:xfrm>
          <a:off x="1466850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[0]!Mudar1" textlink="">
      <xdr:nvSpPr>
        <xdr:cNvPr id="2" name="Retângulo de cantos arredondados 1"/>
        <xdr:cNvSpPr>
          <a:spLocks noChangeArrowheads="1"/>
        </xdr:cNvSpPr>
      </xdr:nvSpPr>
      <xdr:spPr bwMode="auto">
        <a:xfrm>
          <a:off x="1466850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[0]!Mudar1" textlink="">
      <xdr:nvSpPr>
        <xdr:cNvPr id="2" name="Retângulo de cantos arredondados 1"/>
        <xdr:cNvSpPr>
          <a:spLocks noChangeArrowheads="1"/>
        </xdr:cNvSpPr>
      </xdr:nvSpPr>
      <xdr:spPr bwMode="auto">
        <a:xfrm>
          <a:off x="1466850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20"/>
  <dimension ref="A1:T6"/>
  <sheetViews>
    <sheetView zoomScale="84" zoomScaleNormal="84" workbookViewId="0">
      <selection activeCell="E3" sqref="E3"/>
    </sheetView>
  </sheetViews>
  <sheetFormatPr defaultColWidth="9.7109375" defaultRowHeight="15" x14ac:dyDescent="0.25"/>
  <cols>
    <col min="1" max="1" width="22.85546875" style="1" customWidth="1"/>
    <col min="2" max="2" width="7.42578125" style="2" customWidth="1"/>
    <col min="3" max="3" width="6" style="19" bestFit="1" customWidth="1"/>
    <col min="4" max="4" width="60.42578125" style="2" customWidth="1"/>
    <col min="5" max="5" width="12.7109375" style="1" bestFit="1" customWidth="1"/>
    <col min="6" max="6" width="14.28515625" style="22" bestFit="1" customWidth="1"/>
    <col min="7" max="7" width="14.28515625" style="3" bestFit="1" customWidth="1"/>
    <col min="8" max="8" width="12.5703125" style="20" customWidth="1"/>
    <col min="9" max="9" width="14.7109375" style="21" bestFit="1" customWidth="1"/>
    <col min="10" max="10" width="15.28515625" style="21" bestFit="1" customWidth="1"/>
    <col min="11" max="14" width="12" style="21" bestFit="1" customWidth="1"/>
    <col min="15" max="15" width="13" style="21" bestFit="1" customWidth="1"/>
    <col min="16" max="20" width="12" style="21" customWidth="1"/>
    <col min="21" max="16384" width="9.7109375" style="17"/>
  </cols>
  <sheetData>
    <row r="1" spans="1:20" ht="58.5" customHeight="1" x14ac:dyDescent="0.25">
      <c r="A1" s="62" t="s">
        <v>46</v>
      </c>
      <c r="B1" s="62"/>
      <c r="C1" s="62"/>
      <c r="D1" s="62" t="s">
        <v>38</v>
      </c>
      <c r="E1" s="62"/>
      <c r="F1" s="62" t="s">
        <v>45</v>
      </c>
      <c r="G1" s="62"/>
      <c r="H1" s="62"/>
      <c r="I1" s="61" t="s">
        <v>44</v>
      </c>
      <c r="J1" s="61" t="s">
        <v>44</v>
      </c>
      <c r="K1" s="61" t="s">
        <v>44</v>
      </c>
      <c r="L1" s="61" t="s">
        <v>44</v>
      </c>
      <c r="M1" s="61" t="s">
        <v>44</v>
      </c>
      <c r="N1" s="61" t="s">
        <v>44</v>
      </c>
      <c r="O1" s="61" t="s">
        <v>44</v>
      </c>
      <c r="P1" s="61" t="s">
        <v>44</v>
      </c>
      <c r="Q1" s="61" t="s">
        <v>44</v>
      </c>
      <c r="R1" s="61" t="s">
        <v>44</v>
      </c>
      <c r="S1" s="61" t="s">
        <v>44</v>
      </c>
      <c r="T1" s="61" t="s">
        <v>44</v>
      </c>
    </row>
    <row r="2" spans="1:20" ht="21.75" customHeight="1" x14ac:dyDescent="0.25">
      <c r="A2" s="62" t="s">
        <v>41</v>
      </c>
      <c r="B2" s="62"/>
      <c r="C2" s="62"/>
      <c r="D2" s="62"/>
      <c r="E2" s="62"/>
      <c r="F2" s="62"/>
      <c r="G2" s="62"/>
      <c r="H2" s="62"/>
      <c r="I2" s="61"/>
      <c r="J2" s="61"/>
      <c r="K2" s="61"/>
      <c r="L2" s="61"/>
      <c r="M2" s="61"/>
      <c r="N2" s="61"/>
      <c r="O2" s="61"/>
      <c r="P2" s="61"/>
      <c r="Q2" s="61"/>
      <c r="R2" s="61"/>
      <c r="S2" s="61"/>
      <c r="T2" s="61"/>
    </row>
    <row r="3" spans="1:20" s="18" customFormat="1" ht="45" x14ac:dyDescent="0.2">
      <c r="A3" s="25" t="s">
        <v>3</v>
      </c>
      <c r="B3" s="25" t="s">
        <v>1</v>
      </c>
      <c r="C3" s="26" t="s">
        <v>4</v>
      </c>
      <c r="D3" s="26" t="s">
        <v>5</v>
      </c>
      <c r="E3" s="27" t="s">
        <v>64</v>
      </c>
      <c r="F3" s="28" t="s">
        <v>27</v>
      </c>
      <c r="G3" s="29" t="s">
        <v>0</v>
      </c>
      <c r="H3" s="25" t="s">
        <v>6</v>
      </c>
      <c r="I3" s="30" t="s">
        <v>2</v>
      </c>
      <c r="J3" s="30" t="s">
        <v>2</v>
      </c>
      <c r="K3" s="30" t="s">
        <v>2</v>
      </c>
      <c r="L3" s="30" t="s">
        <v>2</v>
      </c>
      <c r="M3" s="30" t="s">
        <v>2</v>
      </c>
      <c r="N3" s="30" t="s">
        <v>2</v>
      </c>
      <c r="O3" s="30" t="s">
        <v>2</v>
      </c>
      <c r="P3" s="30" t="s">
        <v>2</v>
      </c>
      <c r="Q3" s="30" t="s">
        <v>2</v>
      </c>
      <c r="R3" s="30" t="s">
        <v>2</v>
      </c>
      <c r="S3" s="30" t="s">
        <v>2</v>
      </c>
      <c r="T3" s="30" t="s">
        <v>2</v>
      </c>
    </row>
    <row r="4" spans="1:20" ht="20.100000000000001" customHeight="1" x14ac:dyDescent="0.25">
      <c r="A4" s="63" t="s">
        <v>47</v>
      </c>
      <c r="B4" s="64">
        <v>1</v>
      </c>
      <c r="C4" s="31">
        <v>1</v>
      </c>
      <c r="D4" s="24" t="s">
        <v>36</v>
      </c>
      <c r="E4" s="60">
        <v>3.6499999999999998E-2</v>
      </c>
      <c r="F4" s="55">
        <v>50000</v>
      </c>
      <c r="G4" s="52">
        <f>F4-(SUM(I4:T4))</f>
        <v>50000</v>
      </c>
      <c r="H4" s="32" t="str">
        <f>IF(G4&lt;0,"ATENÇÃO","OK")</f>
        <v>OK</v>
      </c>
      <c r="I4" s="57">
        <v>0</v>
      </c>
      <c r="J4" s="57">
        <v>0</v>
      </c>
      <c r="K4" s="57">
        <v>0</v>
      </c>
      <c r="L4" s="57">
        <v>0</v>
      </c>
      <c r="M4" s="57">
        <v>0</v>
      </c>
      <c r="N4" s="57">
        <v>0</v>
      </c>
      <c r="O4" s="57">
        <v>0</v>
      </c>
      <c r="P4" s="57">
        <v>0</v>
      </c>
      <c r="Q4" s="57">
        <v>0</v>
      </c>
      <c r="R4" s="57">
        <v>0</v>
      </c>
      <c r="S4" s="57">
        <v>0</v>
      </c>
      <c r="T4" s="57">
        <v>0</v>
      </c>
    </row>
    <row r="5" spans="1:20" ht="20.100000000000001" customHeight="1" x14ac:dyDescent="0.25">
      <c r="A5" s="63"/>
      <c r="B5" s="64"/>
      <c r="C5" s="33">
        <v>2</v>
      </c>
      <c r="D5" s="23" t="s">
        <v>37</v>
      </c>
      <c r="E5" s="60">
        <v>2.5000000000000001E-2</v>
      </c>
      <c r="F5" s="55">
        <v>5000</v>
      </c>
      <c r="G5" s="52">
        <f>F5-(SUM(I5:T5))</f>
        <v>5000</v>
      </c>
      <c r="H5" s="32" t="str">
        <f t="shared" ref="H5" si="0">IF(G5&lt;0,"ATENÇÃO","OK")</f>
        <v>OK</v>
      </c>
      <c r="I5" s="57">
        <v>0</v>
      </c>
      <c r="J5" s="57">
        <v>0</v>
      </c>
      <c r="K5" s="57">
        <v>0</v>
      </c>
      <c r="L5" s="57">
        <v>0</v>
      </c>
      <c r="M5" s="57">
        <v>0</v>
      </c>
      <c r="N5" s="57">
        <v>0</v>
      </c>
      <c r="O5" s="57">
        <v>0</v>
      </c>
      <c r="P5" s="57">
        <v>0</v>
      </c>
      <c r="Q5" s="57">
        <v>0</v>
      </c>
      <c r="R5" s="57">
        <v>0</v>
      </c>
      <c r="S5" s="57">
        <v>0</v>
      </c>
      <c r="T5" s="57">
        <v>0</v>
      </c>
    </row>
    <row r="6" spans="1:20" x14ac:dyDescent="0.25">
      <c r="I6" s="56"/>
      <c r="J6" s="56"/>
      <c r="K6" s="56"/>
      <c r="L6" s="56"/>
      <c r="M6" s="56"/>
    </row>
  </sheetData>
  <mergeCells count="18">
    <mergeCell ref="J1:J2"/>
    <mergeCell ref="K1:K2"/>
    <mergeCell ref="L1:L2"/>
    <mergeCell ref="M1:M2"/>
    <mergeCell ref="S1:S2"/>
    <mergeCell ref="T1:T2"/>
    <mergeCell ref="N1:N2"/>
    <mergeCell ref="O1:O2"/>
    <mergeCell ref="P1:P2"/>
    <mergeCell ref="Q1:Q2"/>
    <mergeCell ref="R1:R2"/>
    <mergeCell ref="I1:I2"/>
    <mergeCell ref="A1:C1"/>
    <mergeCell ref="F1:H1"/>
    <mergeCell ref="D1:E1"/>
    <mergeCell ref="A4:A5"/>
    <mergeCell ref="B4:B5"/>
    <mergeCell ref="A2:H2"/>
  </mergeCells>
  <phoneticPr fontId="0" type="noConversion"/>
  <conditionalFormatting sqref="I4:T5">
    <cfRule type="cellIs" dxfId="41" priority="4" stopIfTrue="1" operator="greaterThan">
      <formula>0</formula>
    </cfRule>
    <cfRule type="cellIs" dxfId="40" priority="5" stopIfTrue="1" operator="greaterThan">
      <formula>0</formula>
    </cfRule>
    <cfRule type="cellIs" dxfId="39" priority="6" stopIfTrue="1" operator="greaterThan">
      <formula>0</formula>
    </cfRule>
  </conditionalFormatting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6"/>
  <sheetViews>
    <sheetView zoomScale="84" zoomScaleNormal="84" workbookViewId="0">
      <selection activeCell="E3" sqref="E3"/>
    </sheetView>
  </sheetViews>
  <sheetFormatPr defaultColWidth="9.7109375" defaultRowHeight="15" x14ac:dyDescent="0.25"/>
  <cols>
    <col min="1" max="1" width="22.85546875" style="1" customWidth="1"/>
    <col min="2" max="2" width="7.42578125" style="2" customWidth="1"/>
    <col min="3" max="3" width="6" style="19" bestFit="1" customWidth="1"/>
    <col min="4" max="4" width="60.42578125" style="2" customWidth="1"/>
    <col min="5" max="5" width="12.7109375" style="1" bestFit="1" customWidth="1"/>
    <col min="6" max="6" width="14.28515625" style="22" bestFit="1" customWidth="1"/>
    <col min="7" max="7" width="14.28515625" style="3" bestFit="1" customWidth="1"/>
    <col min="8" max="8" width="12.5703125" style="20" customWidth="1"/>
    <col min="9" max="9" width="14.7109375" style="21" bestFit="1" customWidth="1"/>
    <col min="10" max="10" width="15.28515625" style="21" bestFit="1" customWidth="1"/>
    <col min="11" max="14" width="12" style="21" bestFit="1" customWidth="1"/>
    <col min="15" max="15" width="13" style="21" bestFit="1" customWidth="1"/>
    <col min="16" max="20" width="12" style="21" customWidth="1"/>
    <col min="21" max="16384" width="9.7109375" style="17"/>
  </cols>
  <sheetData>
    <row r="1" spans="1:20" ht="58.5" customHeight="1" x14ac:dyDescent="0.25">
      <c r="A1" s="62" t="s">
        <v>46</v>
      </c>
      <c r="B1" s="62"/>
      <c r="C1" s="62"/>
      <c r="D1" s="62" t="s">
        <v>38</v>
      </c>
      <c r="E1" s="62"/>
      <c r="F1" s="62" t="s">
        <v>45</v>
      </c>
      <c r="G1" s="62"/>
      <c r="H1" s="62"/>
      <c r="I1" s="61" t="s">
        <v>44</v>
      </c>
      <c r="J1" s="61" t="s">
        <v>44</v>
      </c>
      <c r="K1" s="61" t="s">
        <v>44</v>
      </c>
      <c r="L1" s="61" t="s">
        <v>44</v>
      </c>
      <c r="M1" s="61" t="s">
        <v>44</v>
      </c>
      <c r="N1" s="61" t="s">
        <v>44</v>
      </c>
      <c r="O1" s="61" t="s">
        <v>44</v>
      </c>
      <c r="P1" s="61" t="s">
        <v>44</v>
      </c>
      <c r="Q1" s="61" t="s">
        <v>44</v>
      </c>
      <c r="R1" s="61" t="s">
        <v>44</v>
      </c>
      <c r="S1" s="61" t="s">
        <v>44</v>
      </c>
      <c r="T1" s="61" t="s">
        <v>44</v>
      </c>
    </row>
    <row r="2" spans="1:20" ht="21.75" customHeight="1" x14ac:dyDescent="0.25">
      <c r="A2" s="62" t="s">
        <v>58</v>
      </c>
      <c r="B2" s="62"/>
      <c r="C2" s="62"/>
      <c r="D2" s="62"/>
      <c r="E2" s="62"/>
      <c r="F2" s="62"/>
      <c r="G2" s="62"/>
      <c r="H2" s="62"/>
      <c r="I2" s="61"/>
      <c r="J2" s="61"/>
      <c r="K2" s="61"/>
      <c r="L2" s="61"/>
      <c r="M2" s="61"/>
      <c r="N2" s="61"/>
      <c r="O2" s="61"/>
      <c r="P2" s="61"/>
      <c r="Q2" s="61"/>
      <c r="R2" s="61"/>
      <c r="S2" s="61"/>
      <c r="T2" s="61"/>
    </row>
    <row r="3" spans="1:20" s="18" customFormat="1" ht="45" x14ac:dyDescent="0.2">
      <c r="A3" s="25" t="s">
        <v>3</v>
      </c>
      <c r="B3" s="25" t="s">
        <v>1</v>
      </c>
      <c r="C3" s="26" t="s">
        <v>4</v>
      </c>
      <c r="D3" s="26" t="s">
        <v>5</v>
      </c>
      <c r="E3" s="27" t="s">
        <v>63</v>
      </c>
      <c r="F3" s="28" t="s">
        <v>27</v>
      </c>
      <c r="G3" s="29" t="s">
        <v>0</v>
      </c>
      <c r="H3" s="25" t="s">
        <v>6</v>
      </c>
      <c r="I3" s="30" t="s">
        <v>2</v>
      </c>
      <c r="J3" s="30" t="s">
        <v>2</v>
      </c>
      <c r="K3" s="30" t="s">
        <v>2</v>
      </c>
      <c r="L3" s="30" t="s">
        <v>2</v>
      </c>
      <c r="M3" s="30" t="s">
        <v>2</v>
      </c>
      <c r="N3" s="30" t="s">
        <v>2</v>
      </c>
      <c r="O3" s="30" t="s">
        <v>2</v>
      </c>
      <c r="P3" s="30" t="s">
        <v>2</v>
      </c>
      <c r="Q3" s="30" t="s">
        <v>2</v>
      </c>
      <c r="R3" s="30" t="s">
        <v>2</v>
      </c>
      <c r="S3" s="30" t="s">
        <v>2</v>
      </c>
      <c r="T3" s="30" t="s">
        <v>2</v>
      </c>
    </row>
    <row r="4" spans="1:20" ht="20.100000000000001" customHeight="1" x14ac:dyDescent="0.25">
      <c r="A4" s="63" t="s">
        <v>47</v>
      </c>
      <c r="B4" s="64">
        <v>1</v>
      </c>
      <c r="C4" s="31">
        <v>1</v>
      </c>
      <c r="D4" s="24" t="s">
        <v>36</v>
      </c>
      <c r="E4" s="60">
        <v>3.6499999999999998E-2</v>
      </c>
      <c r="F4" s="55">
        <v>60000</v>
      </c>
      <c r="G4" s="52">
        <f>F4-(SUM(I4:T4))</f>
        <v>60000</v>
      </c>
      <c r="H4" s="32" t="str">
        <f>IF(G4&lt;0,"ATENÇÃO","OK")</f>
        <v>OK</v>
      </c>
      <c r="I4" s="57">
        <v>0</v>
      </c>
      <c r="J4" s="57">
        <v>0</v>
      </c>
      <c r="K4" s="57">
        <v>0</v>
      </c>
      <c r="L4" s="57">
        <v>0</v>
      </c>
      <c r="M4" s="57">
        <v>0</v>
      </c>
      <c r="N4" s="57">
        <v>0</v>
      </c>
      <c r="O4" s="57">
        <v>0</v>
      </c>
      <c r="P4" s="57">
        <v>0</v>
      </c>
      <c r="Q4" s="57">
        <v>0</v>
      </c>
      <c r="R4" s="57">
        <v>0</v>
      </c>
      <c r="S4" s="57">
        <v>0</v>
      </c>
      <c r="T4" s="57">
        <v>0</v>
      </c>
    </row>
    <row r="5" spans="1:20" ht="20.100000000000001" customHeight="1" x14ac:dyDescent="0.25">
      <c r="A5" s="63"/>
      <c r="B5" s="64"/>
      <c r="C5" s="33">
        <v>2</v>
      </c>
      <c r="D5" s="23" t="s">
        <v>37</v>
      </c>
      <c r="E5" s="60">
        <v>2.5000000000000001E-2</v>
      </c>
      <c r="F5" s="55">
        <v>15000</v>
      </c>
      <c r="G5" s="52">
        <f>F5-(SUM(I5:T5))</f>
        <v>15000</v>
      </c>
      <c r="H5" s="32" t="str">
        <f t="shared" ref="H5" si="0">IF(G5&lt;0,"ATENÇÃO","OK")</f>
        <v>OK</v>
      </c>
      <c r="I5" s="57">
        <v>0</v>
      </c>
      <c r="J5" s="57">
        <v>0</v>
      </c>
      <c r="K5" s="57">
        <v>0</v>
      </c>
      <c r="L5" s="57">
        <v>0</v>
      </c>
      <c r="M5" s="57">
        <v>0</v>
      </c>
      <c r="N5" s="57">
        <v>0</v>
      </c>
      <c r="O5" s="57">
        <v>0</v>
      </c>
      <c r="P5" s="57">
        <v>0</v>
      </c>
      <c r="Q5" s="57">
        <v>0</v>
      </c>
      <c r="R5" s="57">
        <v>0</v>
      </c>
      <c r="S5" s="57">
        <v>0</v>
      </c>
      <c r="T5" s="57">
        <v>0</v>
      </c>
    </row>
    <row r="6" spans="1:20" x14ac:dyDescent="0.25">
      <c r="I6" s="56"/>
      <c r="J6" s="56"/>
      <c r="K6" s="56"/>
      <c r="L6" s="56"/>
      <c r="M6" s="56"/>
    </row>
  </sheetData>
  <mergeCells count="18">
    <mergeCell ref="J1:J2"/>
    <mergeCell ref="K1:K2"/>
    <mergeCell ref="A4:A5"/>
    <mergeCell ref="B4:B5"/>
    <mergeCell ref="R1:R2"/>
    <mergeCell ref="A2:H2"/>
    <mergeCell ref="L1:L2"/>
    <mergeCell ref="M1:M2"/>
    <mergeCell ref="A1:C1"/>
    <mergeCell ref="D1:E1"/>
    <mergeCell ref="F1:H1"/>
    <mergeCell ref="I1:I2"/>
    <mergeCell ref="S1:S2"/>
    <mergeCell ref="T1:T2"/>
    <mergeCell ref="N1:N2"/>
    <mergeCell ref="O1:O2"/>
    <mergeCell ref="P1:P2"/>
    <mergeCell ref="Q1:Q2"/>
  </mergeCells>
  <conditionalFormatting sqref="I4:T5">
    <cfRule type="cellIs" dxfId="14" priority="1" stopIfTrue="1" operator="greaterThan">
      <formula>0</formula>
    </cfRule>
    <cfRule type="cellIs" dxfId="13" priority="2" stopIfTrue="1" operator="greaterThan">
      <formula>0</formula>
    </cfRule>
    <cfRule type="cellIs" dxfId="12" priority="3" stopIfTrue="1" operator="greaterThan">
      <formula>0</formula>
    </cfRule>
  </conditionalFormatting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6"/>
  <sheetViews>
    <sheetView zoomScale="84" zoomScaleNormal="84" workbookViewId="0">
      <selection activeCell="E3" sqref="E3"/>
    </sheetView>
  </sheetViews>
  <sheetFormatPr defaultColWidth="9.7109375" defaultRowHeight="15" x14ac:dyDescent="0.25"/>
  <cols>
    <col min="1" max="1" width="22.85546875" style="1" customWidth="1"/>
    <col min="2" max="2" width="7.42578125" style="2" customWidth="1"/>
    <col min="3" max="3" width="6" style="19" bestFit="1" customWidth="1"/>
    <col min="4" max="4" width="60.42578125" style="2" customWidth="1"/>
    <col min="5" max="5" width="12.7109375" style="1" bestFit="1" customWidth="1"/>
    <col min="6" max="6" width="14.28515625" style="22" bestFit="1" customWidth="1"/>
    <col min="7" max="7" width="14.28515625" style="3" bestFit="1" customWidth="1"/>
    <col min="8" max="8" width="12.5703125" style="20" customWidth="1"/>
    <col min="9" max="9" width="14.7109375" style="21" bestFit="1" customWidth="1"/>
    <col min="10" max="10" width="15.28515625" style="21" bestFit="1" customWidth="1"/>
    <col min="11" max="14" width="12" style="21" bestFit="1" customWidth="1"/>
    <col min="15" max="15" width="13" style="21" bestFit="1" customWidth="1"/>
    <col min="16" max="20" width="12" style="21" customWidth="1"/>
    <col min="21" max="16384" width="9.7109375" style="17"/>
  </cols>
  <sheetData>
    <row r="1" spans="1:20" ht="58.5" customHeight="1" x14ac:dyDescent="0.25">
      <c r="A1" s="62" t="s">
        <v>46</v>
      </c>
      <c r="B1" s="62"/>
      <c r="C1" s="62"/>
      <c r="D1" s="62" t="s">
        <v>38</v>
      </c>
      <c r="E1" s="62"/>
      <c r="F1" s="62" t="s">
        <v>45</v>
      </c>
      <c r="G1" s="62"/>
      <c r="H1" s="62"/>
      <c r="I1" s="61" t="s">
        <v>44</v>
      </c>
      <c r="J1" s="61" t="s">
        <v>44</v>
      </c>
      <c r="K1" s="61" t="s">
        <v>44</v>
      </c>
      <c r="L1" s="61" t="s">
        <v>44</v>
      </c>
      <c r="M1" s="61" t="s">
        <v>44</v>
      </c>
      <c r="N1" s="61" t="s">
        <v>44</v>
      </c>
      <c r="O1" s="61" t="s">
        <v>44</v>
      </c>
      <c r="P1" s="61" t="s">
        <v>44</v>
      </c>
      <c r="Q1" s="61" t="s">
        <v>44</v>
      </c>
      <c r="R1" s="61" t="s">
        <v>44</v>
      </c>
      <c r="S1" s="61" t="s">
        <v>44</v>
      </c>
      <c r="T1" s="61" t="s">
        <v>44</v>
      </c>
    </row>
    <row r="2" spans="1:20" ht="21.75" customHeight="1" x14ac:dyDescent="0.25">
      <c r="A2" s="62" t="s">
        <v>59</v>
      </c>
      <c r="B2" s="62"/>
      <c r="C2" s="62"/>
      <c r="D2" s="62"/>
      <c r="E2" s="62"/>
      <c r="F2" s="62"/>
      <c r="G2" s="62"/>
      <c r="H2" s="62"/>
      <c r="I2" s="61"/>
      <c r="J2" s="61"/>
      <c r="K2" s="61"/>
      <c r="L2" s="61"/>
      <c r="M2" s="61"/>
      <c r="N2" s="61"/>
      <c r="O2" s="61"/>
      <c r="P2" s="61"/>
      <c r="Q2" s="61"/>
      <c r="R2" s="61"/>
      <c r="S2" s="61"/>
      <c r="T2" s="61"/>
    </row>
    <row r="3" spans="1:20" s="18" customFormat="1" ht="45" x14ac:dyDescent="0.2">
      <c r="A3" s="25" t="s">
        <v>3</v>
      </c>
      <c r="B3" s="25" t="s">
        <v>1</v>
      </c>
      <c r="C3" s="26" t="s">
        <v>4</v>
      </c>
      <c r="D3" s="26" t="s">
        <v>5</v>
      </c>
      <c r="E3" s="27" t="s">
        <v>63</v>
      </c>
      <c r="F3" s="28" t="s">
        <v>27</v>
      </c>
      <c r="G3" s="29" t="s">
        <v>0</v>
      </c>
      <c r="H3" s="25" t="s">
        <v>6</v>
      </c>
      <c r="I3" s="30" t="s">
        <v>2</v>
      </c>
      <c r="J3" s="30" t="s">
        <v>2</v>
      </c>
      <c r="K3" s="30" t="s">
        <v>2</v>
      </c>
      <c r="L3" s="30" t="s">
        <v>2</v>
      </c>
      <c r="M3" s="30" t="s">
        <v>2</v>
      </c>
      <c r="N3" s="30" t="s">
        <v>2</v>
      </c>
      <c r="O3" s="30" t="s">
        <v>2</v>
      </c>
      <c r="P3" s="30" t="s">
        <v>2</v>
      </c>
      <c r="Q3" s="30" t="s">
        <v>2</v>
      </c>
      <c r="R3" s="30" t="s">
        <v>2</v>
      </c>
      <c r="S3" s="30" t="s">
        <v>2</v>
      </c>
      <c r="T3" s="30" t="s">
        <v>2</v>
      </c>
    </row>
    <row r="4" spans="1:20" ht="20.100000000000001" customHeight="1" x14ac:dyDescent="0.25">
      <c r="A4" s="63" t="s">
        <v>47</v>
      </c>
      <c r="B4" s="64">
        <v>1</v>
      </c>
      <c r="C4" s="31">
        <v>1</v>
      </c>
      <c r="D4" s="24" t="s">
        <v>36</v>
      </c>
      <c r="E4" s="60">
        <v>3.6499999999999998E-2</v>
      </c>
      <c r="F4" s="55">
        <v>25000</v>
      </c>
      <c r="G4" s="52">
        <f>F4-(SUM(I4:T4))</f>
        <v>25000</v>
      </c>
      <c r="H4" s="32" t="str">
        <f>IF(G4&lt;0,"ATENÇÃO","OK")</f>
        <v>OK</v>
      </c>
      <c r="I4" s="57">
        <v>0</v>
      </c>
      <c r="J4" s="57">
        <v>0</v>
      </c>
      <c r="K4" s="57">
        <v>0</v>
      </c>
      <c r="L4" s="57">
        <v>0</v>
      </c>
      <c r="M4" s="57">
        <v>0</v>
      </c>
      <c r="N4" s="57">
        <v>0</v>
      </c>
      <c r="O4" s="57">
        <v>0</v>
      </c>
      <c r="P4" s="57">
        <v>0</v>
      </c>
      <c r="Q4" s="57">
        <v>0</v>
      </c>
      <c r="R4" s="57">
        <v>0</v>
      </c>
      <c r="S4" s="57">
        <v>0</v>
      </c>
      <c r="T4" s="57">
        <v>0</v>
      </c>
    </row>
    <row r="5" spans="1:20" ht="20.100000000000001" customHeight="1" x14ac:dyDescent="0.25">
      <c r="A5" s="63"/>
      <c r="B5" s="64"/>
      <c r="C5" s="33">
        <v>2</v>
      </c>
      <c r="D5" s="23" t="s">
        <v>37</v>
      </c>
      <c r="E5" s="60">
        <v>2.5000000000000001E-2</v>
      </c>
      <c r="F5" s="55">
        <v>5000</v>
      </c>
      <c r="G5" s="52">
        <f>F5-(SUM(I5:T5))</f>
        <v>5000</v>
      </c>
      <c r="H5" s="32" t="str">
        <f t="shared" ref="H5" si="0">IF(G5&lt;0,"ATENÇÃO","OK")</f>
        <v>OK</v>
      </c>
      <c r="I5" s="57">
        <v>0</v>
      </c>
      <c r="J5" s="57">
        <v>0</v>
      </c>
      <c r="K5" s="57">
        <v>0</v>
      </c>
      <c r="L5" s="57">
        <v>0</v>
      </c>
      <c r="M5" s="57">
        <v>0</v>
      </c>
      <c r="N5" s="57">
        <v>0</v>
      </c>
      <c r="O5" s="57">
        <v>0</v>
      </c>
      <c r="P5" s="57">
        <v>0</v>
      </c>
      <c r="Q5" s="57">
        <v>0</v>
      </c>
      <c r="R5" s="57">
        <v>0</v>
      </c>
      <c r="S5" s="57">
        <v>0</v>
      </c>
      <c r="T5" s="57">
        <v>0</v>
      </c>
    </row>
    <row r="6" spans="1:20" x14ac:dyDescent="0.25">
      <c r="I6" s="56"/>
      <c r="J6" s="56"/>
      <c r="K6" s="56"/>
      <c r="L6" s="56"/>
      <c r="M6" s="56"/>
    </row>
  </sheetData>
  <mergeCells count="18">
    <mergeCell ref="A4:A5"/>
    <mergeCell ref="B4:B5"/>
    <mergeCell ref="R1:R2"/>
    <mergeCell ref="A2:H2"/>
    <mergeCell ref="S1:S2"/>
    <mergeCell ref="L1:L2"/>
    <mergeCell ref="M1:M2"/>
    <mergeCell ref="A1:C1"/>
    <mergeCell ref="D1:E1"/>
    <mergeCell ref="F1:H1"/>
    <mergeCell ref="I1:I2"/>
    <mergeCell ref="J1:J2"/>
    <mergeCell ref="K1:K2"/>
    <mergeCell ref="T1:T2"/>
    <mergeCell ref="N1:N2"/>
    <mergeCell ref="O1:O2"/>
    <mergeCell ref="P1:P2"/>
    <mergeCell ref="Q1:Q2"/>
  </mergeCells>
  <conditionalFormatting sqref="I4:T5">
    <cfRule type="cellIs" dxfId="11" priority="1" stopIfTrue="1" operator="greaterThan">
      <formula>0</formula>
    </cfRule>
    <cfRule type="cellIs" dxfId="10" priority="2" stopIfTrue="1" operator="greaterThan">
      <formula>0</formula>
    </cfRule>
    <cfRule type="cellIs" dxfId="9" priority="3" stopIfTrue="1" operator="greaterThan">
      <formula>0</formula>
    </cfRule>
  </conditionalFormatting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6"/>
  <sheetViews>
    <sheetView zoomScale="80" zoomScaleNormal="80" workbookViewId="0">
      <selection activeCell="E3" sqref="E3"/>
    </sheetView>
  </sheetViews>
  <sheetFormatPr defaultColWidth="9.7109375" defaultRowHeight="15" x14ac:dyDescent="0.25"/>
  <cols>
    <col min="1" max="1" width="22.85546875" style="1" customWidth="1"/>
    <col min="2" max="2" width="7.42578125" style="2" customWidth="1"/>
    <col min="3" max="3" width="6" style="19" bestFit="1" customWidth="1"/>
    <col min="4" max="4" width="60.42578125" style="2" customWidth="1"/>
    <col min="5" max="5" width="12.7109375" style="1" bestFit="1" customWidth="1"/>
    <col min="6" max="6" width="14.28515625" style="22" bestFit="1" customWidth="1"/>
    <col min="7" max="7" width="14.28515625" style="3" bestFit="1" customWidth="1"/>
    <col min="8" max="8" width="12.5703125" style="20" customWidth="1"/>
    <col min="9" max="9" width="14.7109375" style="21" bestFit="1" customWidth="1"/>
    <col min="10" max="10" width="15.28515625" style="21" bestFit="1" customWidth="1"/>
    <col min="11" max="14" width="12" style="21" bestFit="1" customWidth="1"/>
    <col min="15" max="15" width="13" style="21" bestFit="1" customWidth="1"/>
    <col min="16" max="20" width="12" style="21" customWidth="1"/>
    <col min="21" max="16384" width="9.7109375" style="17"/>
  </cols>
  <sheetData>
    <row r="1" spans="1:20" ht="58.5" customHeight="1" x14ac:dyDescent="0.25">
      <c r="A1" s="62" t="s">
        <v>46</v>
      </c>
      <c r="B1" s="62"/>
      <c r="C1" s="62"/>
      <c r="D1" s="62" t="s">
        <v>38</v>
      </c>
      <c r="E1" s="62"/>
      <c r="F1" s="62" t="s">
        <v>45</v>
      </c>
      <c r="G1" s="62"/>
      <c r="H1" s="62"/>
      <c r="I1" s="61" t="s">
        <v>44</v>
      </c>
      <c r="J1" s="61" t="s">
        <v>44</v>
      </c>
      <c r="K1" s="61" t="s">
        <v>44</v>
      </c>
      <c r="L1" s="61" t="s">
        <v>44</v>
      </c>
      <c r="M1" s="61" t="s">
        <v>44</v>
      </c>
      <c r="N1" s="61" t="s">
        <v>44</v>
      </c>
      <c r="O1" s="61" t="s">
        <v>44</v>
      </c>
      <c r="P1" s="61" t="s">
        <v>44</v>
      </c>
      <c r="Q1" s="61" t="s">
        <v>44</v>
      </c>
      <c r="R1" s="61" t="s">
        <v>44</v>
      </c>
      <c r="S1" s="61" t="s">
        <v>44</v>
      </c>
      <c r="T1" s="61" t="s">
        <v>44</v>
      </c>
    </row>
    <row r="2" spans="1:20" ht="21.75" customHeight="1" x14ac:dyDescent="0.25">
      <c r="A2" s="62" t="s">
        <v>60</v>
      </c>
      <c r="B2" s="62"/>
      <c r="C2" s="62"/>
      <c r="D2" s="62"/>
      <c r="E2" s="62"/>
      <c r="F2" s="62"/>
      <c r="G2" s="62"/>
      <c r="H2" s="62"/>
      <c r="I2" s="61"/>
      <c r="J2" s="61"/>
      <c r="K2" s="61"/>
      <c r="L2" s="61"/>
      <c r="M2" s="61"/>
      <c r="N2" s="61"/>
      <c r="O2" s="61"/>
      <c r="P2" s="61"/>
      <c r="Q2" s="61"/>
      <c r="R2" s="61"/>
      <c r="S2" s="61"/>
      <c r="T2" s="61"/>
    </row>
    <row r="3" spans="1:20" s="18" customFormat="1" ht="45" x14ac:dyDescent="0.2">
      <c r="A3" s="25" t="s">
        <v>3</v>
      </c>
      <c r="B3" s="25" t="s">
        <v>1</v>
      </c>
      <c r="C3" s="26" t="s">
        <v>4</v>
      </c>
      <c r="D3" s="26" t="s">
        <v>5</v>
      </c>
      <c r="E3" s="27" t="s">
        <v>63</v>
      </c>
      <c r="F3" s="28" t="s">
        <v>27</v>
      </c>
      <c r="G3" s="29" t="s">
        <v>0</v>
      </c>
      <c r="H3" s="25" t="s">
        <v>6</v>
      </c>
      <c r="I3" s="30" t="s">
        <v>2</v>
      </c>
      <c r="J3" s="30" t="s">
        <v>2</v>
      </c>
      <c r="K3" s="30" t="s">
        <v>2</v>
      </c>
      <c r="L3" s="30" t="s">
        <v>2</v>
      </c>
      <c r="M3" s="30" t="s">
        <v>2</v>
      </c>
      <c r="N3" s="30" t="s">
        <v>2</v>
      </c>
      <c r="O3" s="30" t="s">
        <v>2</v>
      </c>
      <c r="P3" s="30" t="s">
        <v>2</v>
      </c>
      <c r="Q3" s="30" t="s">
        <v>2</v>
      </c>
      <c r="R3" s="30" t="s">
        <v>2</v>
      </c>
      <c r="S3" s="30" t="s">
        <v>2</v>
      </c>
      <c r="T3" s="30" t="s">
        <v>2</v>
      </c>
    </row>
    <row r="4" spans="1:20" ht="20.100000000000001" customHeight="1" x14ac:dyDescent="0.25">
      <c r="A4" s="63" t="s">
        <v>47</v>
      </c>
      <c r="B4" s="64">
        <v>1</v>
      </c>
      <c r="C4" s="31">
        <v>1</v>
      </c>
      <c r="D4" s="24" t="s">
        <v>36</v>
      </c>
      <c r="E4" s="60">
        <v>3.6499999999999998E-2</v>
      </c>
      <c r="F4" s="55">
        <v>20000</v>
      </c>
      <c r="G4" s="52">
        <f>F4-(SUM(I4:T4))</f>
        <v>20000</v>
      </c>
      <c r="H4" s="32" t="str">
        <f>IF(G4&lt;0,"ATENÇÃO","OK")</f>
        <v>OK</v>
      </c>
      <c r="I4" s="57">
        <v>0</v>
      </c>
      <c r="J4" s="57">
        <v>0</v>
      </c>
      <c r="K4" s="57">
        <v>0</v>
      </c>
      <c r="L4" s="57">
        <v>0</v>
      </c>
      <c r="M4" s="57">
        <v>0</v>
      </c>
      <c r="N4" s="57">
        <v>0</v>
      </c>
      <c r="O4" s="57">
        <v>0</v>
      </c>
      <c r="P4" s="57">
        <v>0</v>
      </c>
      <c r="Q4" s="57">
        <v>0</v>
      </c>
      <c r="R4" s="57">
        <v>0</v>
      </c>
      <c r="S4" s="57">
        <v>0</v>
      </c>
      <c r="T4" s="57">
        <v>0</v>
      </c>
    </row>
    <row r="5" spans="1:20" ht="20.100000000000001" customHeight="1" x14ac:dyDescent="0.25">
      <c r="A5" s="63"/>
      <c r="B5" s="64"/>
      <c r="C5" s="33">
        <v>2</v>
      </c>
      <c r="D5" s="23" t="s">
        <v>37</v>
      </c>
      <c r="E5" s="60">
        <v>2.5000000000000001E-2</v>
      </c>
      <c r="F5" s="55">
        <v>4000</v>
      </c>
      <c r="G5" s="52">
        <f>F5-(SUM(I5:T5))</f>
        <v>4000</v>
      </c>
      <c r="H5" s="32" t="str">
        <f t="shared" ref="H5" si="0">IF(G5&lt;0,"ATENÇÃO","OK")</f>
        <v>OK</v>
      </c>
      <c r="I5" s="57">
        <v>0</v>
      </c>
      <c r="J5" s="57">
        <v>0</v>
      </c>
      <c r="K5" s="57">
        <v>0</v>
      </c>
      <c r="L5" s="57">
        <v>0</v>
      </c>
      <c r="M5" s="57">
        <v>0</v>
      </c>
      <c r="N5" s="57">
        <v>0</v>
      </c>
      <c r="O5" s="57">
        <v>0</v>
      </c>
      <c r="P5" s="57">
        <v>0</v>
      </c>
      <c r="Q5" s="57">
        <v>0</v>
      </c>
      <c r="R5" s="57">
        <v>0</v>
      </c>
      <c r="S5" s="57">
        <v>0</v>
      </c>
      <c r="T5" s="57">
        <v>0</v>
      </c>
    </row>
    <row r="6" spans="1:20" x14ac:dyDescent="0.25">
      <c r="I6" s="56"/>
      <c r="J6" s="56"/>
      <c r="K6" s="56"/>
      <c r="L6" s="56"/>
      <c r="M6" s="56"/>
    </row>
  </sheetData>
  <mergeCells count="18">
    <mergeCell ref="R1:R2"/>
    <mergeCell ref="S1:S2"/>
    <mergeCell ref="T1:T2"/>
    <mergeCell ref="N1:N2"/>
    <mergeCell ref="O1:O2"/>
    <mergeCell ref="P1:P2"/>
    <mergeCell ref="Q1:Q2"/>
    <mergeCell ref="A4:A5"/>
    <mergeCell ref="B4:B5"/>
    <mergeCell ref="A2:H2"/>
    <mergeCell ref="L1:L2"/>
    <mergeCell ref="M1:M2"/>
    <mergeCell ref="A1:C1"/>
    <mergeCell ref="D1:E1"/>
    <mergeCell ref="F1:H1"/>
    <mergeCell ref="I1:I2"/>
    <mergeCell ref="J1:J2"/>
    <mergeCell ref="K1:K2"/>
  </mergeCells>
  <conditionalFormatting sqref="I4:T5">
    <cfRule type="cellIs" dxfId="8" priority="1" stopIfTrue="1" operator="greaterThan">
      <formula>0</formula>
    </cfRule>
    <cfRule type="cellIs" dxfId="7" priority="2" stopIfTrue="1" operator="greaterThan">
      <formula>0</formula>
    </cfRule>
    <cfRule type="cellIs" dxfId="6" priority="3" stopIfTrue="1" operator="greaterThan">
      <formula>0</formula>
    </cfRule>
  </conditionalFormatting>
  <pageMargins left="0.511811024" right="0.511811024" top="0.78740157499999996" bottom="0.78740157499999996" header="0.31496062000000002" footer="0.3149606200000000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6"/>
  <sheetViews>
    <sheetView zoomScale="84" zoomScaleNormal="84" workbookViewId="0">
      <selection activeCell="E3" sqref="E3"/>
    </sheetView>
  </sheetViews>
  <sheetFormatPr defaultColWidth="9.7109375" defaultRowHeight="15" x14ac:dyDescent="0.25"/>
  <cols>
    <col min="1" max="1" width="22.85546875" style="1" customWidth="1"/>
    <col min="2" max="2" width="7.42578125" style="2" customWidth="1"/>
    <col min="3" max="3" width="6" style="19" bestFit="1" customWidth="1"/>
    <col min="4" max="4" width="60.42578125" style="2" customWidth="1"/>
    <col min="5" max="5" width="12.7109375" style="1" bestFit="1" customWidth="1"/>
    <col min="6" max="6" width="14.28515625" style="22" bestFit="1" customWidth="1"/>
    <col min="7" max="7" width="14.28515625" style="3" bestFit="1" customWidth="1"/>
    <col min="8" max="8" width="12.5703125" style="20" customWidth="1"/>
    <col min="9" max="9" width="14.7109375" style="21" bestFit="1" customWidth="1"/>
    <col min="10" max="10" width="15.28515625" style="21" bestFit="1" customWidth="1"/>
    <col min="11" max="14" width="12" style="21" bestFit="1" customWidth="1"/>
    <col min="15" max="15" width="13" style="21" bestFit="1" customWidth="1"/>
    <col min="16" max="20" width="12" style="21" customWidth="1"/>
    <col min="21" max="16384" width="9.7109375" style="17"/>
  </cols>
  <sheetData>
    <row r="1" spans="1:20" ht="58.5" customHeight="1" x14ac:dyDescent="0.25">
      <c r="A1" s="62" t="s">
        <v>46</v>
      </c>
      <c r="B1" s="62"/>
      <c r="C1" s="62"/>
      <c r="D1" s="62" t="s">
        <v>38</v>
      </c>
      <c r="E1" s="62"/>
      <c r="F1" s="62" t="s">
        <v>45</v>
      </c>
      <c r="G1" s="62"/>
      <c r="H1" s="62"/>
      <c r="I1" s="61" t="s">
        <v>44</v>
      </c>
      <c r="J1" s="61" t="s">
        <v>44</v>
      </c>
      <c r="K1" s="61" t="s">
        <v>44</v>
      </c>
      <c r="L1" s="61" t="s">
        <v>44</v>
      </c>
      <c r="M1" s="61" t="s">
        <v>44</v>
      </c>
      <c r="N1" s="61" t="s">
        <v>44</v>
      </c>
      <c r="O1" s="61" t="s">
        <v>44</v>
      </c>
      <c r="P1" s="61" t="s">
        <v>44</v>
      </c>
      <c r="Q1" s="61" t="s">
        <v>44</v>
      </c>
      <c r="R1" s="61" t="s">
        <v>44</v>
      </c>
      <c r="S1" s="61" t="s">
        <v>44</v>
      </c>
      <c r="T1" s="61" t="s">
        <v>44</v>
      </c>
    </row>
    <row r="2" spans="1:20" ht="21.75" customHeight="1" x14ac:dyDescent="0.25">
      <c r="A2" s="62" t="s">
        <v>61</v>
      </c>
      <c r="B2" s="62"/>
      <c r="C2" s="62"/>
      <c r="D2" s="62"/>
      <c r="E2" s="62"/>
      <c r="F2" s="62"/>
      <c r="G2" s="62"/>
      <c r="H2" s="62"/>
      <c r="I2" s="61"/>
      <c r="J2" s="61"/>
      <c r="K2" s="61"/>
      <c r="L2" s="61"/>
      <c r="M2" s="61"/>
      <c r="N2" s="61"/>
      <c r="O2" s="61"/>
      <c r="P2" s="61"/>
      <c r="Q2" s="61"/>
      <c r="R2" s="61"/>
      <c r="S2" s="61"/>
      <c r="T2" s="61"/>
    </row>
    <row r="3" spans="1:20" s="18" customFormat="1" ht="45" x14ac:dyDescent="0.2">
      <c r="A3" s="25" t="s">
        <v>3</v>
      </c>
      <c r="B3" s="25" t="s">
        <v>1</v>
      </c>
      <c r="C3" s="26" t="s">
        <v>4</v>
      </c>
      <c r="D3" s="26" t="s">
        <v>5</v>
      </c>
      <c r="E3" s="27" t="s">
        <v>63</v>
      </c>
      <c r="F3" s="28" t="s">
        <v>27</v>
      </c>
      <c r="G3" s="29" t="s">
        <v>0</v>
      </c>
      <c r="H3" s="25" t="s">
        <v>6</v>
      </c>
      <c r="I3" s="30" t="s">
        <v>2</v>
      </c>
      <c r="J3" s="30" t="s">
        <v>2</v>
      </c>
      <c r="K3" s="30" t="s">
        <v>2</v>
      </c>
      <c r="L3" s="30" t="s">
        <v>2</v>
      </c>
      <c r="M3" s="30" t="s">
        <v>2</v>
      </c>
      <c r="N3" s="30" t="s">
        <v>2</v>
      </c>
      <c r="O3" s="30" t="s">
        <v>2</v>
      </c>
      <c r="P3" s="30" t="s">
        <v>2</v>
      </c>
      <c r="Q3" s="30" t="s">
        <v>2</v>
      </c>
      <c r="R3" s="30" t="s">
        <v>2</v>
      </c>
      <c r="S3" s="30" t="s">
        <v>2</v>
      </c>
      <c r="T3" s="30" t="s">
        <v>2</v>
      </c>
    </row>
    <row r="4" spans="1:20" ht="20.100000000000001" customHeight="1" x14ac:dyDescent="0.25">
      <c r="A4" s="63" t="s">
        <v>47</v>
      </c>
      <c r="B4" s="64">
        <v>1</v>
      </c>
      <c r="C4" s="31">
        <v>1</v>
      </c>
      <c r="D4" s="24" t="s">
        <v>36</v>
      </c>
      <c r="E4" s="60">
        <v>3.6499999999999998E-2</v>
      </c>
      <c r="F4" s="55">
        <v>4000</v>
      </c>
      <c r="G4" s="52">
        <f>F4-(SUM(I4:T4))</f>
        <v>4000</v>
      </c>
      <c r="H4" s="32" t="str">
        <f>IF(G4&lt;0,"ATENÇÃO","OK")</f>
        <v>OK</v>
      </c>
      <c r="I4" s="57">
        <v>0</v>
      </c>
      <c r="J4" s="57">
        <v>0</v>
      </c>
      <c r="K4" s="57">
        <v>0</v>
      </c>
      <c r="L4" s="57">
        <v>0</v>
      </c>
      <c r="M4" s="57">
        <v>0</v>
      </c>
      <c r="N4" s="57">
        <v>0</v>
      </c>
      <c r="O4" s="57">
        <v>0</v>
      </c>
      <c r="P4" s="57">
        <v>0</v>
      </c>
      <c r="Q4" s="57">
        <v>0</v>
      </c>
      <c r="R4" s="57">
        <v>0</v>
      </c>
      <c r="S4" s="57">
        <v>0</v>
      </c>
      <c r="T4" s="57">
        <v>0</v>
      </c>
    </row>
    <row r="5" spans="1:20" ht="20.100000000000001" customHeight="1" x14ac:dyDescent="0.25">
      <c r="A5" s="63"/>
      <c r="B5" s="64"/>
      <c r="C5" s="33">
        <v>2</v>
      </c>
      <c r="D5" s="23" t="s">
        <v>37</v>
      </c>
      <c r="E5" s="60">
        <v>2.5000000000000001E-2</v>
      </c>
      <c r="F5" s="55">
        <v>800</v>
      </c>
      <c r="G5" s="52">
        <f>F5-(SUM(I5:T5))</f>
        <v>800</v>
      </c>
      <c r="H5" s="32" t="str">
        <f t="shared" ref="H5" si="0">IF(G5&lt;0,"ATENÇÃO","OK")</f>
        <v>OK</v>
      </c>
      <c r="I5" s="57">
        <v>0</v>
      </c>
      <c r="J5" s="57">
        <v>0</v>
      </c>
      <c r="K5" s="57">
        <v>0</v>
      </c>
      <c r="L5" s="57">
        <v>0</v>
      </c>
      <c r="M5" s="57">
        <v>0</v>
      </c>
      <c r="N5" s="57">
        <v>0</v>
      </c>
      <c r="O5" s="57">
        <v>0</v>
      </c>
      <c r="P5" s="57">
        <v>0</v>
      </c>
      <c r="Q5" s="57">
        <v>0</v>
      </c>
      <c r="R5" s="57">
        <v>0</v>
      </c>
      <c r="S5" s="57">
        <v>0</v>
      </c>
      <c r="T5" s="57">
        <v>0</v>
      </c>
    </row>
    <row r="6" spans="1:20" x14ac:dyDescent="0.25">
      <c r="I6" s="56"/>
      <c r="J6" s="56"/>
      <c r="K6" s="56"/>
      <c r="L6" s="56"/>
      <c r="M6" s="56"/>
    </row>
  </sheetData>
  <mergeCells count="18">
    <mergeCell ref="J1:J2"/>
    <mergeCell ref="K1:K2"/>
    <mergeCell ref="A4:A5"/>
    <mergeCell ref="B4:B5"/>
    <mergeCell ref="R1:R2"/>
    <mergeCell ref="A2:H2"/>
    <mergeCell ref="L1:L2"/>
    <mergeCell ref="M1:M2"/>
    <mergeCell ref="A1:C1"/>
    <mergeCell ref="D1:E1"/>
    <mergeCell ref="F1:H1"/>
    <mergeCell ref="I1:I2"/>
    <mergeCell ref="S1:S2"/>
    <mergeCell ref="T1:T2"/>
    <mergeCell ref="N1:N2"/>
    <mergeCell ref="O1:O2"/>
    <mergeCell ref="P1:P2"/>
    <mergeCell ref="Q1:Q2"/>
  </mergeCells>
  <conditionalFormatting sqref="I4:T5">
    <cfRule type="cellIs" dxfId="5" priority="1" stopIfTrue="1" operator="greaterThan">
      <formula>0</formula>
    </cfRule>
    <cfRule type="cellIs" dxfId="4" priority="2" stopIfTrue="1" operator="greaterThan">
      <formula>0</formula>
    </cfRule>
    <cfRule type="cellIs" dxfId="3" priority="3" stopIfTrue="1" operator="greaterThan">
      <formula>0</formula>
    </cfRule>
  </conditionalFormatting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6"/>
  <sheetViews>
    <sheetView zoomScale="84" zoomScaleNormal="84" workbookViewId="0">
      <selection activeCell="E3" sqref="E3"/>
    </sheetView>
  </sheetViews>
  <sheetFormatPr defaultColWidth="9.7109375" defaultRowHeight="15" x14ac:dyDescent="0.25"/>
  <cols>
    <col min="1" max="1" width="22.85546875" style="1" customWidth="1"/>
    <col min="2" max="2" width="7.42578125" style="2" customWidth="1"/>
    <col min="3" max="3" width="6" style="19" bestFit="1" customWidth="1"/>
    <col min="4" max="4" width="60.42578125" style="2" customWidth="1"/>
    <col min="5" max="5" width="12.7109375" style="1" bestFit="1" customWidth="1"/>
    <col min="6" max="6" width="14.28515625" style="22" bestFit="1" customWidth="1"/>
    <col min="7" max="7" width="14.28515625" style="3" bestFit="1" customWidth="1"/>
    <col min="8" max="8" width="12.5703125" style="20" customWidth="1"/>
    <col min="9" max="9" width="14.7109375" style="21" bestFit="1" customWidth="1"/>
    <col min="10" max="10" width="15.28515625" style="21" bestFit="1" customWidth="1"/>
    <col min="11" max="14" width="12" style="21" bestFit="1" customWidth="1"/>
    <col min="15" max="15" width="13" style="21" bestFit="1" customWidth="1"/>
    <col min="16" max="20" width="12" style="21" customWidth="1"/>
    <col min="21" max="16384" width="9.7109375" style="17"/>
  </cols>
  <sheetData>
    <row r="1" spans="1:20" ht="58.5" customHeight="1" x14ac:dyDescent="0.25">
      <c r="A1" s="62" t="s">
        <v>46</v>
      </c>
      <c r="B1" s="62"/>
      <c r="C1" s="62"/>
      <c r="D1" s="62" t="s">
        <v>38</v>
      </c>
      <c r="E1" s="62"/>
      <c r="F1" s="62" t="s">
        <v>45</v>
      </c>
      <c r="G1" s="62"/>
      <c r="H1" s="62"/>
      <c r="I1" s="61" t="s">
        <v>44</v>
      </c>
      <c r="J1" s="61" t="s">
        <v>44</v>
      </c>
      <c r="K1" s="61" t="s">
        <v>44</v>
      </c>
      <c r="L1" s="61" t="s">
        <v>44</v>
      </c>
      <c r="M1" s="61" t="s">
        <v>44</v>
      </c>
      <c r="N1" s="61" t="s">
        <v>44</v>
      </c>
      <c r="O1" s="61" t="s">
        <v>44</v>
      </c>
      <c r="P1" s="61" t="s">
        <v>44</v>
      </c>
      <c r="Q1" s="61" t="s">
        <v>44</v>
      </c>
      <c r="R1" s="61" t="s">
        <v>44</v>
      </c>
      <c r="S1" s="61" t="s">
        <v>44</v>
      </c>
      <c r="T1" s="61" t="s">
        <v>44</v>
      </c>
    </row>
    <row r="2" spans="1:20" ht="21.75" customHeight="1" x14ac:dyDescent="0.25">
      <c r="A2" s="62" t="s">
        <v>62</v>
      </c>
      <c r="B2" s="62"/>
      <c r="C2" s="62"/>
      <c r="D2" s="62"/>
      <c r="E2" s="62"/>
      <c r="F2" s="62"/>
      <c r="G2" s="62"/>
      <c r="H2" s="62"/>
      <c r="I2" s="61"/>
      <c r="J2" s="61"/>
      <c r="K2" s="61"/>
      <c r="L2" s="61"/>
      <c r="M2" s="61"/>
      <c r="N2" s="61"/>
      <c r="O2" s="61"/>
      <c r="P2" s="61"/>
      <c r="Q2" s="61"/>
      <c r="R2" s="61"/>
      <c r="S2" s="61"/>
      <c r="T2" s="61"/>
    </row>
    <row r="3" spans="1:20" s="18" customFormat="1" ht="45" x14ac:dyDescent="0.2">
      <c r="A3" s="25" t="s">
        <v>3</v>
      </c>
      <c r="B3" s="25" t="s">
        <v>1</v>
      </c>
      <c r="C3" s="26" t="s">
        <v>4</v>
      </c>
      <c r="D3" s="26" t="s">
        <v>5</v>
      </c>
      <c r="E3" s="27" t="s">
        <v>63</v>
      </c>
      <c r="F3" s="28" t="s">
        <v>27</v>
      </c>
      <c r="G3" s="29" t="s">
        <v>0</v>
      </c>
      <c r="H3" s="25" t="s">
        <v>6</v>
      </c>
      <c r="I3" s="30" t="s">
        <v>2</v>
      </c>
      <c r="J3" s="30" t="s">
        <v>2</v>
      </c>
      <c r="K3" s="30" t="s">
        <v>2</v>
      </c>
      <c r="L3" s="30" t="s">
        <v>2</v>
      </c>
      <c r="M3" s="30" t="s">
        <v>2</v>
      </c>
      <c r="N3" s="30" t="s">
        <v>2</v>
      </c>
      <c r="O3" s="30" t="s">
        <v>2</v>
      </c>
      <c r="P3" s="30" t="s">
        <v>2</v>
      </c>
      <c r="Q3" s="30" t="s">
        <v>2</v>
      </c>
      <c r="R3" s="30" t="s">
        <v>2</v>
      </c>
      <c r="S3" s="30" t="s">
        <v>2</v>
      </c>
      <c r="T3" s="30" t="s">
        <v>2</v>
      </c>
    </row>
    <row r="4" spans="1:20" ht="20.100000000000001" customHeight="1" x14ac:dyDescent="0.25">
      <c r="A4" s="63" t="s">
        <v>47</v>
      </c>
      <c r="B4" s="64">
        <v>1</v>
      </c>
      <c r="C4" s="31">
        <v>1</v>
      </c>
      <c r="D4" s="24" t="s">
        <v>36</v>
      </c>
      <c r="E4" s="60">
        <v>3.6499999999999998E-2</v>
      </c>
      <c r="F4" s="55">
        <v>3000</v>
      </c>
      <c r="G4" s="52">
        <f>F4-(SUM(I4:T4))</f>
        <v>3000</v>
      </c>
      <c r="H4" s="32" t="str">
        <f>IF(G4&lt;0,"ATENÇÃO","OK")</f>
        <v>OK</v>
      </c>
      <c r="I4" s="57">
        <v>0</v>
      </c>
      <c r="J4" s="57">
        <v>0</v>
      </c>
      <c r="K4" s="57">
        <v>0</v>
      </c>
      <c r="L4" s="57">
        <v>0</v>
      </c>
      <c r="M4" s="57">
        <v>0</v>
      </c>
      <c r="N4" s="57">
        <v>0</v>
      </c>
      <c r="O4" s="57">
        <v>0</v>
      </c>
      <c r="P4" s="57">
        <v>0</v>
      </c>
      <c r="Q4" s="57">
        <v>0</v>
      </c>
      <c r="R4" s="57">
        <v>0</v>
      </c>
      <c r="S4" s="57">
        <v>0</v>
      </c>
      <c r="T4" s="57">
        <v>0</v>
      </c>
    </row>
    <row r="5" spans="1:20" ht="20.100000000000001" customHeight="1" x14ac:dyDescent="0.25">
      <c r="A5" s="63"/>
      <c r="B5" s="64"/>
      <c r="C5" s="33">
        <v>2</v>
      </c>
      <c r="D5" s="23" t="s">
        <v>37</v>
      </c>
      <c r="E5" s="60">
        <v>2.5000000000000001E-2</v>
      </c>
      <c r="F5" s="55">
        <v>1500</v>
      </c>
      <c r="G5" s="52">
        <f>F5-(SUM(I5:T5))</f>
        <v>1500</v>
      </c>
      <c r="H5" s="32" t="str">
        <f t="shared" ref="H5" si="0">IF(G5&lt;0,"ATENÇÃO","OK")</f>
        <v>OK</v>
      </c>
      <c r="I5" s="57">
        <v>0</v>
      </c>
      <c r="J5" s="57">
        <v>0</v>
      </c>
      <c r="K5" s="57">
        <v>0</v>
      </c>
      <c r="L5" s="57">
        <v>0</v>
      </c>
      <c r="M5" s="57">
        <v>0</v>
      </c>
      <c r="N5" s="57">
        <v>0</v>
      </c>
      <c r="O5" s="57">
        <v>0</v>
      </c>
      <c r="P5" s="57">
        <v>0</v>
      </c>
      <c r="Q5" s="57">
        <v>0</v>
      </c>
      <c r="R5" s="57">
        <v>0</v>
      </c>
      <c r="S5" s="57">
        <v>0</v>
      </c>
      <c r="T5" s="57">
        <v>0</v>
      </c>
    </row>
    <row r="6" spans="1:20" x14ac:dyDescent="0.25">
      <c r="I6" s="56"/>
      <c r="J6" s="56"/>
      <c r="K6" s="56"/>
      <c r="L6" s="56"/>
      <c r="M6" s="56"/>
    </row>
  </sheetData>
  <mergeCells count="18">
    <mergeCell ref="J1:J2"/>
    <mergeCell ref="K1:K2"/>
    <mergeCell ref="A4:A5"/>
    <mergeCell ref="B4:B5"/>
    <mergeCell ref="R1:R2"/>
    <mergeCell ref="A2:H2"/>
    <mergeCell ref="L1:L2"/>
    <mergeCell ref="M1:M2"/>
    <mergeCell ref="A1:C1"/>
    <mergeCell ref="D1:E1"/>
    <mergeCell ref="F1:H1"/>
    <mergeCell ref="I1:I2"/>
    <mergeCell ref="S1:S2"/>
    <mergeCell ref="T1:T2"/>
    <mergeCell ref="N1:N2"/>
    <mergeCell ref="O1:O2"/>
    <mergeCell ref="P1:P2"/>
    <mergeCell ref="Q1:Q2"/>
  </mergeCells>
  <conditionalFormatting sqref="I4:T5">
    <cfRule type="cellIs" dxfId="2" priority="1" stopIfTrue="1" operator="greaterThan">
      <formula>0</formula>
    </cfRule>
    <cfRule type="cellIs" dxfId="1" priority="2" stopIfTrue="1" operator="greaterThan">
      <formula>0</formula>
    </cfRule>
    <cfRule type="cellIs" dxfId="0" priority="3" stopIfTrue="1" operator="greaterThan">
      <formula>0</formula>
    </cfRule>
  </conditionalFormatting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6"/>
  <sheetViews>
    <sheetView zoomScale="84" zoomScaleNormal="84" workbookViewId="0">
      <selection activeCell="C11" sqref="C11"/>
    </sheetView>
  </sheetViews>
  <sheetFormatPr defaultColWidth="9.7109375" defaultRowHeight="15" x14ac:dyDescent="0.25"/>
  <cols>
    <col min="1" max="1" width="14.5703125" style="1" customWidth="1"/>
    <col min="2" max="2" width="7.42578125" style="2" customWidth="1"/>
    <col min="3" max="3" width="6" style="19" bestFit="1" customWidth="1"/>
    <col min="4" max="4" width="60.42578125" style="2" customWidth="1"/>
    <col min="5" max="5" width="12.7109375" style="1" bestFit="1" customWidth="1"/>
    <col min="6" max="6" width="15.140625" style="22" customWidth="1"/>
    <col min="7" max="7" width="14.7109375" style="3" bestFit="1" customWidth="1"/>
    <col min="8" max="8" width="16.85546875" style="20" customWidth="1"/>
    <col min="9" max="9" width="16.140625" style="17" bestFit="1" customWidth="1"/>
    <col min="10" max="16384" width="9.7109375" style="17"/>
  </cols>
  <sheetData>
    <row r="1" spans="1:9" ht="58.5" customHeight="1" x14ac:dyDescent="0.25">
      <c r="A1" s="62" t="s">
        <v>42</v>
      </c>
      <c r="B1" s="62"/>
      <c r="C1" s="62"/>
      <c r="D1" s="72" t="s">
        <v>38</v>
      </c>
      <c r="E1" s="72"/>
      <c r="F1" s="72" t="s">
        <v>49</v>
      </c>
      <c r="G1" s="72"/>
      <c r="H1" s="72"/>
      <c r="I1" s="72"/>
    </row>
    <row r="2" spans="1:9" s="18" customFormat="1" ht="15" customHeight="1" x14ac:dyDescent="0.2">
      <c r="A2" s="72" t="s">
        <v>28</v>
      </c>
      <c r="B2" s="72"/>
      <c r="C2" s="72"/>
      <c r="D2" s="72"/>
      <c r="E2" s="72"/>
      <c r="F2" s="72"/>
      <c r="G2" s="72"/>
      <c r="H2" s="72"/>
      <c r="I2" s="72"/>
    </row>
    <row r="3" spans="1:9" ht="45" x14ac:dyDescent="0.25">
      <c r="A3" s="25" t="s">
        <v>3</v>
      </c>
      <c r="B3" s="25" t="s">
        <v>1</v>
      </c>
      <c r="C3" s="26" t="s">
        <v>4</v>
      </c>
      <c r="D3" s="26" t="s">
        <v>5</v>
      </c>
      <c r="E3" s="27" t="s">
        <v>63</v>
      </c>
      <c r="F3" s="28" t="s">
        <v>27</v>
      </c>
      <c r="G3" s="29" t="s">
        <v>29</v>
      </c>
      <c r="H3" s="25" t="s">
        <v>30</v>
      </c>
      <c r="I3" s="25" t="s">
        <v>31</v>
      </c>
    </row>
    <row r="4" spans="1:9" ht="20.100000000000001" customHeight="1" x14ac:dyDescent="0.25">
      <c r="A4" s="73" t="s">
        <v>35</v>
      </c>
      <c r="B4" s="64">
        <v>1</v>
      </c>
      <c r="C4" s="31">
        <v>1</v>
      </c>
      <c r="D4" s="24" t="s">
        <v>39</v>
      </c>
      <c r="E4" s="60">
        <v>3.6499999999999998E-2</v>
      </c>
      <c r="F4" s="51">
        <f>REITORIA!F4+PROEX!F4++ESAG!F4+CEART!F4+FAED!F4+CEAD!F4+CEFID!F4+CERES!F4+CESFI!F4+CCT!F4+CEO!F4+CAV!F4+CEAVI!F4+CEPLAN!F4</f>
        <v>433500</v>
      </c>
      <c r="G4" s="52">
        <f>(REITORIA!F4-REITORIA!G4)+(ESAG!F4-ESAG!G4)+(CEART!F4-CEART!G4)+(FAED!F4-FAED!G4)+(CEAD!F4-CEAD!G4)+(CEFID!F4-CEFID!G4)+(CERES!F4-CERES!G4)+(CESFI!F4-CESFI!G4)+(CCT!F4-CCT!G4)+(CEO!F4-CEO!G4)+(CAV!F4-CAV!G4)+(CEAVI!F4-CEAVI!G4)+(CEPLAN!F4-CEPLAN!G4)</f>
        <v>0</v>
      </c>
      <c r="H4" s="54">
        <f>F4-G4</f>
        <v>433500</v>
      </c>
      <c r="I4" s="34">
        <f>G4/F4</f>
        <v>0</v>
      </c>
    </row>
    <row r="5" spans="1:9" x14ac:dyDescent="0.25">
      <c r="A5" s="74"/>
      <c r="B5" s="64"/>
      <c r="C5" s="33">
        <v>2</v>
      </c>
      <c r="D5" s="23" t="s">
        <v>40</v>
      </c>
      <c r="E5" s="60">
        <v>2.5000000000000001E-2</v>
      </c>
      <c r="F5" s="51">
        <f>REITORIA!F5+PROEX!F5+ESAG!F5+CEART!F5+FAED!F5+CEAD!F5+CEFID!F5+CERES!F5+CESFI!F5+CCT!F5+CEO!F5+CAV!F5+CEAVI!F5+CEPLAN!F5</f>
        <v>136100</v>
      </c>
      <c r="G5" s="52">
        <f>(REITORIA!F5-REITORIA!G5)+(ESAG!F5-ESAG!G5)+(CEART!F5-CEART!G5)+(FAED!F5-FAED!G5)+(CEAD!F5-CEAD!G5)+(CEFID!F5-CEFID!G5)+(CERES!F5-CERES!G5)+(CESFI!F5-CESFI!G5)+(CCT!F5-CCT!G5)+(CEO!F5-CEO!G5)+(CAV!F5-CAV!G5)+(CEAVI!F5-CEAVI!G5)+(CEPLAN!F5-CEPLAN!G5)</f>
        <v>0</v>
      </c>
      <c r="H5" s="54">
        <f t="shared" ref="H5" si="0">F5-G5</f>
        <v>136100</v>
      </c>
      <c r="I5" s="34">
        <f>G5/F5</f>
        <v>0</v>
      </c>
    </row>
    <row r="6" spans="1:9" x14ac:dyDescent="0.25">
      <c r="F6" s="53">
        <f>SUM(F4:F5)</f>
        <v>569600</v>
      </c>
      <c r="G6" s="53">
        <f>SUM(G4:G5)</f>
        <v>0</v>
      </c>
      <c r="H6" s="53">
        <f>SUM(H4:H5)</f>
        <v>569600</v>
      </c>
      <c r="I6" s="35">
        <f>G6/F6</f>
        <v>0</v>
      </c>
    </row>
    <row r="9" spans="1:9" ht="15.75" x14ac:dyDescent="0.25">
      <c r="E9" s="65" t="s">
        <v>46</v>
      </c>
      <c r="F9" s="66"/>
      <c r="G9" s="66"/>
      <c r="H9" s="66"/>
      <c r="I9" s="67"/>
    </row>
    <row r="10" spans="1:9" ht="60" customHeight="1" x14ac:dyDescent="0.25">
      <c r="E10" s="68" t="s">
        <v>48</v>
      </c>
      <c r="F10" s="68"/>
      <c r="G10" s="68"/>
      <c r="H10" s="68"/>
      <c r="I10" s="68"/>
    </row>
    <row r="11" spans="1:9" ht="15.75" x14ac:dyDescent="0.25">
      <c r="E11" s="69" t="s">
        <v>49</v>
      </c>
      <c r="F11" s="70"/>
      <c r="G11" s="70"/>
      <c r="H11" s="70"/>
      <c r="I11" s="71"/>
    </row>
    <row r="12" spans="1:9" ht="15.75" x14ac:dyDescent="0.25">
      <c r="E12" s="36" t="s">
        <v>32</v>
      </c>
      <c r="F12" s="37"/>
      <c r="G12" s="37"/>
      <c r="H12" s="38"/>
      <c r="I12" s="58">
        <f>F6</f>
        <v>569600</v>
      </c>
    </row>
    <row r="13" spans="1:9" ht="15.75" x14ac:dyDescent="0.25">
      <c r="E13" s="39" t="s">
        <v>33</v>
      </c>
      <c r="F13" s="40"/>
      <c r="G13" s="40"/>
      <c r="H13" s="41"/>
      <c r="I13" s="59">
        <f>G6</f>
        <v>0</v>
      </c>
    </row>
    <row r="14" spans="1:9" ht="15.75" x14ac:dyDescent="0.25">
      <c r="E14" s="39" t="s">
        <v>34</v>
      </c>
      <c r="F14" s="40"/>
      <c r="G14" s="40"/>
      <c r="H14" s="41"/>
      <c r="I14" s="42"/>
    </row>
    <row r="15" spans="1:9" ht="15.75" x14ac:dyDescent="0.25">
      <c r="E15" s="43" t="s">
        <v>31</v>
      </c>
      <c r="F15" s="44"/>
      <c r="G15" s="44"/>
      <c r="H15" s="45"/>
      <c r="I15" s="46">
        <f>I13/I12</f>
        <v>0</v>
      </c>
    </row>
    <row r="16" spans="1:9" ht="15.75" x14ac:dyDescent="0.25">
      <c r="E16" s="47" t="s">
        <v>43</v>
      </c>
      <c r="F16" s="48"/>
      <c r="G16" s="48"/>
      <c r="H16" s="49"/>
      <c r="I16" s="50"/>
    </row>
  </sheetData>
  <mergeCells count="9">
    <mergeCell ref="E9:I9"/>
    <mergeCell ref="E10:I10"/>
    <mergeCell ref="E11:I11"/>
    <mergeCell ref="A1:C1"/>
    <mergeCell ref="D1:E1"/>
    <mergeCell ref="A4:A5"/>
    <mergeCell ref="B4:B5"/>
    <mergeCell ref="F1:I1"/>
    <mergeCell ref="A2:I2"/>
  </mergeCells>
  <pageMargins left="0.74791666666666667" right="0.74791666666666667" top="0.98402777777777772" bottom="0.98402777777777772" header="0.51180555555555551" footer="0.51180555555555551"/>
  <pageSetup paperSize="9" scale="83" firstPageNumber="0" fitToHeight="0" orientation="landscape" r:id="rId1"/>
  <headerFooter alignWithMargins="0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6"/>
  <sheetViews>
    <sheetView zoomScaleNormal="100" workbookViewId="0">
      <selection activeCell="A19" sqref="A19:H19"/>
    </sheetView>
  </sheetViews>
  <sheetFormatPr defaultRowHeight="12.75" x14ac:dyDescent="0.2"/>
  <cols>
    <col min="1" max="1" width="4.5703125" style="4" customWidth="1"/>
    <col min="2" max="2" width="6.85546875" style="4" customWidth="1"/>
    <col min="3" max="3" width="31" style="4" customWidth="1"/>
    <col min="4" max="4" width="8.5703125" style="4" bestFit="1" customWidth="1"/>
    <col min="5" max="5" width="9.5703125" style="4" customWidth="1"/>
    <col min="6" max="6" width="14.7109375" style="4" customWidth="1"/>
    <col min="7" max="7" width="16" style="4" customWidth="1"/>
    <col min="8" max="8" width="11.140625" style="4" customWidth="1"/>
    <col min="9" max="16384" width="9.140625" style="4"/>
  </cols>
  <sheetData>
    <row r="1" spans="1:8" ht="20.25" customHeight="1" x14ac:dyDescent="0.2">
      <c r="A1" s="76" t="s">
        <v>10</v>
      </c>
      <c r="B1" s="76"/>
      <c r="C1" s="76"/>
      <c r="D1" s="76"/>
      <c r="E1" s="76"/>
      <c r="F1" s="76"/>
      <c r="G1" s="76"/>
      <c r="H1" s="76"/>
    </row>
    <row r="2" spans="1:8" ht="20.25" x14ac:dyDescent="0.2">
      <c r="B2" s="5"/>
    </row>
    <row r="3" spans="1:8" ht="47.25" customHeight="1" x14ac:dyDescent="0.2">
      <c r="A3" s="77" t="s">
        <v>11</v>
      </c>
      <c r="B3" s="77"/>
      <c r="C3" s="77"/>
      <c r="D3" s="77"/>
      <c r="E3" s="77"/>
      <c r="F3" s="77"/>
      <c r="G3" s="77"/>
      <c r="H3" s="77"/>
    </row>
    <row r="4" spans="1:8" ht="35.25" customHeight="1" x14ac:dyDescent="0.2">
      <c r="B4" s="6"/>
    </row>
    <row r="5" spans="1:8" ht="15" customHeight="1" x14ac:dyDescent="0.2">
      <c r="A5" s="78" t="s">
        <v>12</v>
      </c>
      <c r="B5" s="78"/>
      <c r="C5" s="78"/>
      <c r="D5" s="78"/>
      <c r="E5" s="78"/>
      <c r="F5" s="78"/>
      <c r="G5" s="78"/>
      <c r="H5" s="78"/>
    </row>
    <row r="6" spans="1:8" ht="15" customHeight="1" x14ac:dyDescent="0.2">
      <c r="A6" s="78" t="s">
        <v>13</v>
      </c>
      <c r="B6" s="78"/>
      <c r="C6" s="78"/>
      <c r="D6" s="78"/>
      <c r="E6" s="78"/>
      <c r="F6" s="78"/>
      <c r="G6" s="78"/>
      <c r="H6" s="78"/>
    </row>
    <row r="7" spans="1:8" ht="15" customHeight="1" x14ac:dyDescent="0.2">
      <c r="A7" s="78" t="s">
        <v>14</v>
      </c>
      <c r="B7" s="78"/>
      <c r="C7" s="78"/>
      <c r="D7" s="78"/>
      <c r="E7" s="78"/>
      <c r="F7" s="78"/>
      <c r="G7" s="78"/>
      <c r="H7" s="78"/>
    </row>
    <row r="8" spans="1:8" ht="15" customHeight="1" x14ac:dyDescent="0.2">
      <c r="A8" s="78" t="s">
        <v>15</v>
      </c>
      <c r="B8" s="78"/>
      <c r="C8" s="78"/>
      <c r="D8" s="78"/>
      <c r="E8" s="78"/>
      <c r="F8" s="78"/>
      <c r="G8" s="78"/>
      <c r="H8" s="78"/>
    </row>
    <row r="9" spans="1:8" ht="30" customHeight="1" x14ac:dyDescent="0.2">
      <c r="B9" s="7"/>
    </row>
    <row r="10" spans="1:8" ht="105" customHeight="1" x14ac:dyDescent="0.2">
      <c r="A10" s="79" t="s">
        <v>16</v>
      </c>
      <c r="B10" s="79"/>
      <c r="C10" s="79"/>
      <c r="D10" s="79"/>
      <c r="E10" s="79"/>
      <c r="F10" s="79"/>
      <c r="G10" s="79"/>
      <c r="H10" s="79"/>
    </row>
    <row r="11" spans="1:8" ht="15.75" thickBot="1" x14ac:dyDescent="0.25">
      <c r="B11" s="8"/>
    </row>
    <row r="12" spans="1:8" ht="48.75" thickBot="1" x14ac:dyDescent="0.25">
      <c r="A12" s="9" t="s">
        <v>9</v>
      </c>
      <c r="B12" s="9" t="s">
        <v>7</v>
      </c>
      <c r="C12" s="10" t="s">
        <v>17</v>
      </c>
      <c r="D12" s="10" t="s">
        <v>8</v>
      </c>
      <c r="E12" s="10" t="s">
        <v>18</v>
      </c>
      <c r="F12" s="10" t="s">
        <v>19</v>
      </c>
      <c r="G12" s="10" t="s">
        <v>20</v>
      </c>
      <c r="H12" s="10" t="s">
        <v>21</v>
      </c>
    </row>
    <row r="13" spans="1:8" ht="15.75" thickBot="1" x14ac:dyDescent="0.25">
      <c r="A13" s="11"/>
      <c r="B13" s="11"/>
      <c r="C13" s="12"/>
      <c r="D13" s="12"/>
      <c r="E13" s="12"/>
      <c r="F13" s="12"/>
      <c r="G13" s="12"/>
      <c r="H13" s="12"/>
    </row>
    <row r="14" spans="1:8" ht="15.75" thickBot="1" x14ac:dyDescent="0.25">
      <c r="A14" s="11"/>
      <c r="B14" s="11"/>
      <c r="C14" s="12"/>
      <c r="D14" s="12"/>
      <c r="E14" s="12"/>
      <c r="F14" s="12"/>
      <c r="G14" s="12"/>
      <c r="H14" s="12"/>
    </row>
    <row r="15" spans="1:8" ht="15.75" thickBot="1" x14ac:dyDescent="0.25">
      <c r="A15" s="11"/>
      <c r="B15" s="11"/>
      <c r="C15" s="12"/>
      <c r="D15" s="12"/>
      <c r="E15" s="12"/>
      <c r="F15" s="12"/>
      <c r="G15" s="12"/>
      <c r="H15" s="12"/>
    </row>
    <row r="16" spans="1:8" ht="15.75" thickBot="1" x14ac:dyDescent="0.25">
      <c r="A16" s="11"/>
      <c r="B16" s="11"/>
      <c r="C16" s="12"/>
      <c r="D16" s="12"/>
      <c r="E16" s="12"/>
      <c r="F16" s="12"/>
      <c r="G16" s="12"/>
      <c r="H16" s="12"/>
    </row>
    <row r="17" spans="1:8" ht="15.75" thickBot="1" x14ac:dyDescent="0.25">
      <c r="A17" s="13"/>
      <c r="B17" s="13"/>
      <c r="C17" s="14"/>
      <c r="D17" s="14"/>
      <c r="E17" s="14"/>
      <c r="F17" s="14"/>
      <c r="G17" s="14"/>
      <c r="H17" s="14"/>
    </row>
    <row r="18" spans="1:8" ht="42" customHeight="1" x14ac:dyDescent="0.2">
      <c r="B18" s="15"/>
      <c r="C18" s="16"/>
      <c r="D18" s="16"/>
      <c r="E18" s="16"/>
      <c r="F18" s="16"/>
      <c r="G18" s="16"/>
      <c r="H18" s="16"/>
    </row>
    <row r="19" spans="1:8" ht="15" customHeight="1" x14ac:dyDescent="0.2">
      <c r="A19" s="80" t="s">
        <v>22</v>
      </c>
      <c r="B19" s="80"/>
      <c r="C19" s="80"/>
      <c r="D19" s="80"/>
      <c r="E19" s="80"/>
      <c r="F19" s="80"/>
      <c r="G19" s="80"/>
      <c r="H19" s="80"/>
    </row>
    <row r="20" spans="1:8" ht="14.25" x14ac:dyDescent="0.2">
      <c r="A20" s="81" t="s">
        <v>23</v>
      </c>
      <c r="B20" s="81"/>
      <c r="C20" s="81"/>
      <c r="D20" s="81"/>
      <c r="E20" s="81"/>
      <c r="F20" s="81"/>
      <c r="G20" s="81"/>
      <c r="H20" s="81"/>
    </row>
    <row r="21" spans="1:8" ht="15" x14ac:dyDescent="0.2">
      <c r="B21" s="8"/>
    </row>
    <row r="22" spans="1:8" ht="15" x14ac:dyDescent="0.2">
      <c r="B22" s="8"/>
    </row>
    <row r="23" spans="1:8" ht="15" x14ac:dyDescent="0.2">
      <c r="B23" s="8"/>
    </row>
    <row r="24" spans="1:8" ht="15" customHeight="1" x14ac:dyDescent="0.2">
      <c r="A24" s="82" t="s">
        <v>24</v>
      </c>
      <c r="B24" s="82"/>
      <c r="C24" s="82"/>
      <c r="D24" s="82"/>
      <c r="E24" s="82"/>
      <c r="F24" s="82"/>
      <c r="G24" s="82"/>
      <c r="H24" s="82"/>
    </row>
    <row r="25" spans="1:8" ht="15" customHeight="1" x14ac:dyDescent="0.2">
      <c r="A25" s="82" t="s">
        <v>25</v>
      </c>
      <c r="B25" s="82"/>
      <c r="C25" s="82"/>
      <c r="D25" s="82"/>
      <c r="E25" s="82"/>
      <c r="F25" s="82"/>
      <c r="G25" s="82"/>
      <c r="H25" s="82"/>
    </row>
    <row r="26" spans="1:8" ht="15" customHeight="1" x14ac:dyDescent="0.2">
      <c r="A26" s="75" t="s">
        <v>26</v>
      </c>
      <c r="B26" s="75"/>
      <c r="C26" s="75"/>
      <c r="D26" s="75"/>
      <c r="E26" s="75"/>
      <c r="F26" s="75"/>
      <c r="G26" s="75"/>
      <c r="H26" s="75"/>
    </row>
  </sheetData>
  <mergeCells count="12">
    <mergeCell ref="A26:H26"/>
    <mergeCell ref="A1:H1"/>
    <mergeCell ref="A3:H3"/>
    <mergeCell ref="A5:H5"/>
    <mergeCell ref="A6:H6"/>
    <mergeCell ref="A7:H7"/>
    <mergeCell ref="A8:H8"/>
    <mergeCell ref="A10:H10"/>
    <mergeCell ref="A19:H19"/>
    <mergeCell ref="A20:H20"/>
    <mergeCell ref="A24:H24"/>
    <mergeCell ref="A25:H25"/>
  </mergeCells>
  <pageMargins left="0.511811024" right="0.511811024" top="0.78740157499999996" bottom="0.78740157499999996" header="0.31496062000000002" footer="0.31496062000000002"/>
  <pageSetup paperSize="9" scale="92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6"/>
  <sheetViews>
    <sheetView zoomScale="70" zoomScaleNormal="70" workbookViewId="0">
      <selection activeCell="E3" sqref="E3"/>
    </sheetView>
  </sheetViews>
  <sheetFormatPr defaultColWidth="9.7109375" defaultRowHeight="15" x14ac:dyDescent="0.25"/>
  <cols>
    <col min="1" max="1" width="22.85546875" style="1" customWidth="1"/>
    <col min="2" max="2" width="7.42578125" style="2" customWidth="1"/>
    <col min="3" max="3" width="6" style="19" bestFit="1" customWidth="1"/>
    <col min="4" max="4" width="60.42578125" style="2" customWidth="1"/>
    <col min="5" max="5" width="16.42578125" style="1" bestFit="1" customWidth="1"/>
    <col min="6" max="6" width="14.28515625" style="22" bestFit="1" customWidth="1"/>
    <col min="7" max="7" width="17.7109375" style="3" customWidth="1"/>
    <col min="8" max="8" width="12.5703125" style="20" customWidth="1"/>
    <col min="9" max="9" width="14.7109375" style="21" bestFit="1" customWidth="1"/>
    <col min="10" max="10" width="15.28515625" style="21" bestFit="1" customWidth="1"/>
    <col min="11" max="14" width="12" style="21" bestFit="1" customWidth="1"/>
    <col min="15" max="15" width="13" style="21" bestFit="1" customWidth="1"/>
    <col min="16" max="20" width="12" style="21" customWidth="1"/>
    <col min="21" max="16384" width="9.7109375" style="17"/>
  </cols>
  <sheetData>
    <row r="1" spans="1:20" ht="58.5" customHeight="1" x14ac:dyDescent="0.25">
      <c r="A1" s="62" t="s">
        <v>46</v>
      </c>
      <c r="B1" s="62"/>
      <c r="C1" s="62"/>
      <c r="D1" s="62" t="s">
        <v>38</v>
      </c>
      <c r="E1" s="62"/>
      <c r="F1" s="62" t="s">
        <v>45</v>
      </c>
      <c r="G1" s="62"/>
      <c r="H1" s="62"/>
      <c r="I1" s="61" t="s">
        <v>44</v>
      </c>
      <c r="J1" s="61" t="s">
        <v>44</v>
      </c>
      <c r="K1" s="61" t="s">
        <v>44</v>
      </c>
      <c r="L1" s="61" t="s">
        <v>44</v>
      </c>
      <c r="M1" s="61" t="s">
        <v>44</v>
      </c>
      <c r="N1" s="61" t="s">
        <v>44</v>
      </c>
      <c r="O1" s="61" t="s">
        <v>44</v>
      </c>
      <c r="P1" s="61" t="s">
        <v>44</v>
      </c>
      <c r="Q1" s="61" t="s">
        <v>44</v>
      </c>
      <c r="R1" s="61" t="s">
        <v>44</v>
      </c>
      <c r="S1" s="61" t="s">
        <v>44</v>
      </c>
      <c r="T1" s="61" t="s">
        <v>44</v>
      </c>
    </row>
    <row r="2" spans="1:20" ht="21.75" customHeight="1" x14ac:dyDescent="0.25">
      <c r="A2" s="62" t="s">
        <v>50</v>
      </c>
      <c r="B2" s="62"/>
      <c r="C2" s="62"/>
      <c r="D2" s="62"/>
      <c r="E2" s="62"/>
      <c r="F2" s="62"/>
      <c r="G2" s="62"/>
      <c r="H2" s="62"/>
      <c r="I2" s="61"/>
      <c r="J2" s="61"/>
      <c r="K2" s="61"/>
      <c r="L2" s="61"/>
      <c r="M2" s="61"/>
      <c r="N2" s="61"/>
      <c r="O2" s="61"/>
      <c r="P2" s="61"/>
      <c r="Q2" s="61"/>
      <c r="R2" s="61"/>
      <c r="S2" s="61"/>
      <c r="T2" s="61"/>
    </row>
    <row r="3" spans="1:20" s="18" customFormat="1" ht="30" x14ac:dyDescent="0.2">
      <c r="A3" s="25" t="s">
        <v>3</v>
      </c>
      <c r="B3" s="25" t="s">
        <v>1</v>
      </c>
      <c r="C3" s="26" t="s">
        <v>4</v>
      </c>
      <c r="D3" s="26" t="s">
        <v>5</v>
      </c>
      <c r="E3" s="27" t="s">
        <v>64</v>
      </c>
      <c r="F3" s="28" t="s">
        <v>27</v>
      </c>
      <c r="G3" s="29" t="s">
        <v>0</v>
      </c>
      <c r="H3" s="25" t="s">
        <v>6</v>
      </c>
      <c r="I3" s="30" t="s">
        <v>2</v>
      </c>
      <c r="J3" s="30" t="s">
        <v>2</v>
      </c>
      <c r="K3" s="30" t="s">
        <v>2</v>
      </c>
      <c r="L3" s="30" t="s">
        <v>2</v>
      </c>
      <c r="M3" s="30" t="s">
        <v>2</v>
      </c>
      <c r="N3" s="30" t="s">
        <v>2</v>
      </c>
      <c r="O3" s="30" t="s">
        <v>2</v>
      </c>
      <c r="P3" s="30" t="s">
        <v>2</v>
      </c>
      <c r="Q3" s="30" t="s">
        <v>2</v>
      </c>
      <c r="R3" s="30" t="s">
        <v>2</v>
      </c>
      <c r="S3" s="30" t="s">
        <v>2</v>
      </c>
      <c r="T3" s="30" t="s">
        <v>2</v>
      </c>
    </row>
    <row r="4" spans="1:20" ht="20.100000000000001" customHeight="1" x14ac:dyDescent="0.25">
      <c r="A4" s="63" t="s">
        <v>47</v>
      </c>
      <c r="B4" s="64">
        <v>1</v>
      </c>
      <c r="C4" s="31">
        <v>1</v>
      </c>
      <c r="D4" s="24" t="s">
        <v>36</v>
      </c>
      <c r="E4" s="60">
        <v>3.6499999999999998E-2</v>
      </c>
      <c r="F4" s="55">
        <v>50000</v>
      </c>
      <c r="G4" s="52">
        <f>F4-(SUM(I4:T4))</f>
        <v>50000</v>
      </c>
      <c r="H4" s="32" t="str">
        <f>IF(G4&lt;0,"ATENÇÃO","OK")</f>
        <v>OK</v>
      </c>
      <c r="I4" s="57">
        <v>0</v>
      </c>
      <c r="J4" s="57">
        <v>0</v>
      </c>
      <c r="K4" s="57">
        <v>0</v>
      </c>
      <c r="L4" s="57">
        <v>0</v>
      </c>
      <c r="M4" s="57">
        <v>0</v>
      </c>
      <c r="N4" s="57">
        <v>0</v>
      </c>
      <c r="O4" s="57">
        <v>0</v>
      </c>
      <c r="P4" s="57">
        <v>0</v>
      </c>
      <c r="Q4" s="57">
        <v>0</v>
      </c>
      <c r="R4" s="57">
        <v>0</v>
      </c>
      <c r="S4" s="57">
        <v>0</v>
      </c>
      <c r="T4" s="57">
        <v>0</v>
      </c>
    </row>
    <row r="5" spans="1:20" ht="20.100000000000001" customHeight="1" x14ac:dyDescent="0.25">
      <c r="A5" s="63"/>
      <c r="B5" s="64"/>
      <c r="C5" s="33">
        <v>2</v>
      </c>
      <c r="D5" s="23" t="s">
        <v>37</v>
      </c>
      <c r="E5" s="60">
        <v>2.5000000000000001E-2</v>
      </c>
      <c r="F5" s="55">
        <v>50000</v>
      </c>
      <c r="G5" s="52">
        <f>F5-(SUM(I5:T5))</f>
        <v>50000</v>
      </c>
      <c r="H5" s="32" t="str">
        <f t="shared" ref="H5" si="0">IF(G5&lt;0,"ATENÇÃO","OK")</f>
        <v>OK</v>
      </c>
      <c r="I5" s="57">
        <v>0</v>
      </c>
      <c r="J5" s="57">
        <v>0</v>
      </c>
      <c r="K5" s="57">
        <v>0</v>
      </c>
      <c r="L5" s="57">
        <v>0</v>
      </c>
      <c r="M5" s="57">
        <v>0</v>
      </c>
      <c r="N5" s="57">
        <v>0</v>
      </c>
      <c r="O5" s="57">
        <v>0</v>
      </c>
      <c r="P5" s="57">
        <v>0</v>
      </c>
      <c r="Q5" s="57">
        <v>0</v>
      </c>
      <c r="R5" s="57">
        <v>0</v>
      </c>
      <c r="S5" s="57">
        <v>0</v>
      </c>
      <c r="T5" s="57">
        <v>0</v>
      </c>
    </row>
    <row r="6" spans="1:20" x14ac:dyDescent="0.25">
      <c r="I6" s="56"/>
      <c r="J6" s="56"/>
      <c r="K6" s="56"/>
      <c r="L6" s="56"/>
      <c r="M6" s="56"/>
    </row>
  </sheetData>
  <mergeCells count="18">
    <mergeCell ref="A2:H2"/>
    <mergeCell ref="A4:A5"/>
    <mergeCell ref="B4:B5"/>
    <mergeCell ref="L1:L2"/>
    <mergeCell ref="M1:M2"/>
    <mergeCell ref="A1:C1"/>
    <mergeCell ref="D1:E1"/>
    <mergeCell ref="F1:H1"/>
    <mergeCell ref="I1:I2"/>
    <mergeCell ref="J1:J2"/>
    <mergeCell ref="K1:K2"/>
    <mergeCell ref="R1:R2"/>
    <mergeCell ref="S1:S2"/>
    <mergeCell ref="T1:T2"/>
    <mergeCell ref="N1:N2"/>
    <mergeCell ref="O1:O2"/>
    <mergeCell ref="P1:P2"/>
    <mergeCell ref="Q1:Q2"/>
  </mergeCells>
  <conditionalFormatting sqref="I4:T5">
    <cfRule type="cellIs" dxfId="38" priority="1" stopIfTrue="1" operator="greaterThan">
      <formula>0</formula>
    </cfRule>
    <cfRule type="cellIs" dxfId="37" priority="2" stopIfTrue="1" operator="greaterThan">
      <formula>0</formula>
    </cfRule>
    <cfRule type="cellIs" dxfId="36" priority="3" stopIfTrue="1" operator="greaterThan">
      <formula>0</formula>
    </cfRule>
  </conditionalFormatting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6"/>
  <sheetViews>
    <sheetView zoomScale="84" zoomScaleNormal="84" workbookViewId="0">
      <selection activeCell="E3" sqref="E3"/>
    </sheetView>
  </sheetViews>
  <sheetFormatPr defaultColWidth="9.7109375" defaultRowHeight="15" x14ac:dyDescent="0.25"/>
  <cols>
    <col min="1" max="1" width="22.85546875" style="1" customWidth="1"/>
    <col min="2" max="2" width="7.42578125" style="2" customWidth="1"/>
    <col min="3" max="3" width="6" style="19" bestFit="1" customWidth="1"/>
    <col min="4" max="4" width="60.42578125" style="2" customWidth="1"/>
    <col min="5" max="5" width="13.28515625" style="1" bestFit="1" customWidth="1"/>
    <col min="6" max="6" width="14.28515625" style="22" bestFit="1" customWidth="1"/>
    <col min="7" max="7" width="14.28515625" style="3" bestFit="1" customWidth="1"/>
    <col min="8" max="8" width="12.5703125" style="20" customWidth="1"/>
    <col min="9" max="9" width="14.7109375" style="21" bestFit="1" customWidth="1"/>
    <col min="10" max="10" width="15.28515625" style="21" bestFit="1" customWidth="1"/>
    <col min="11" max="14" width="12" style="21" bestFit="1" customWidth="1"/>
    <col min="15" max="15" width="13" style="21" bestFit="1" customWidth="1"/>
    <col min="16" max="20" width="12" style="21" customWidth="1"/>
    <col min="21" max="16384" width="9.7109375" style="17"/>
  </cols>
  <sheetData>
    <row r="1" spans="1:20" ht="58.5" customHeight="1" x14ac:dyDescent="0.25">
      <c r="A1" s="62" t="s">
        <v>46</v>
      </c>
      <c r="B1" s="62"/>
      <c r="C1" s="62"/>
      <c r="D1" s="62" t="s">
        <v>38</v>
      </c>
      <c r="E1" s="62"/>
      <c r="F1" s="62" t="s">
        <v>45</v>
      </c>
      <c r="G1" s="62"/>
      <c r="H1" s="62"/>
      <c r="I1" s="61" t="s">
        <v>44</v>
      </c>
      <c r="J1" s="61" t="s">
        <v>44</v>
      </c>
      <c r="K1" s="61" t="s">
        <v>44</v>
      </c>
      <c r="L1" s="61" t="s">
        <v>44</v>
      </c>
      <c r="M1" s="61" t="s">
        <v>44</v>
      </c>
      <c r="N1" s="61" t="s">
        <v>44</v>
      </c>
      <c r="O1" s="61" t="s">
        <v>44</v>
      </c>
      <c r="P1" s="61" t="s">
        <v>44</v>
      </c>
      <c r="Q1" s="61" t="s">
        <v>44</v>
      </c>
      <c r="R1" s="61" t="s">
        <v>44</v>
      </c>
      <c r="S1" s="61" t="s">
        <v>44</v>
      </c>
      <c r="T1" s="61" t="s">
        <v>44</v>
      </c>
    </row>
    <row r="2" spans="1:20" ht="21.75" customHeight="1" x14ac:dyDescent="0.25">
      <c r="A2" s="62" t="s">
        <v>51</v>
      </c>
      <c r="B2" s="62"/>
      <c r="C2" s="62"/>
      <c r="D2" s="62"/>
      <c r="E2" s="62"/>
      <c r="F2" s="62"/>
      <c r="G2" s="62"/>
      <c r="H2" s="62"/>
      <c r="I2" s="61"/>
      <c r="J2" s="61"/>
      <c r="K2" s="61"/>
      <c r="L2" s="61"/>
      <c r="M2" s="61"/>
      <c r="N2" s="61"/>
      <c r="O2" s="61"/>
      <c r="P2" s="61"/>
      <c r="Q2" s="61"/>
      <c r="R2" s="61"/>
      <c r="S2" s="61"/>
      <c r="T2" s="61"/>
    </row>
    <row r="3" spans="1:20" s="18" customFormat="1" ht="45" x14ac:dyDescent="0.2">
      <c r="A3" s="25" t="s">
        <v>3</v>
      </c>
      <c r="B3" s="25" t="s">
        <v>1</v>
      </c>
      <c r="C3" s="26" t="s">
        <v>4</v>
      </c>
      <c r="D3" s="26" t="s">
        <v>5</v>
      </c>
      <c r="E3" s="27" t="s">
        <v>64</v>
      </c>
      <c r="F3" s="28" t="s">
        <v>27</v>
      </c>
      <c r="G3" s="29" t="s">
        <v>0</v>
      </c>
      <c r="H3" s="25" t="s">
        <v>6</v>
      </c>
      <c r="I3" s="30" t="s">
        <v>2</v>
      </c>
      <c r="J3" s="30" t="s">
        <v>2</v>
      </c>
      <c r="K3" s="30" t="s">
        <v>2</v>
      </c>
      <c r="L3" s="30" t="s">
        <v>2</v>
      </c>
      <c r="M3" s="30" t="s">
        <v>2</v>
      </c>
      <c r="N3" s="30" t="s">
        <v>2</v>
      </c>
      <c r="O3" s="30" t="s">
        <v>2</v>
      </c>
      <c r="P3" s="30" t="s">
        <v>2</v>
      </c>
      <c r="Q3" s="30" t="s">
        <v>2</v>
      </c>
      <c r="R3" s="30" t="s">
        <v>2</v>
      </c>
      <c r="S3" s="30" t="s">
        <v>2</v>
      </c>
      <c r="T3" s="30" t="s">
        <v>2</v>
      </c>
    </row>
    <row r="4" spans="1:20" ht="20.100000000000001" customHeight="1" x14ac:dyDescent="0.25">
      <c r="A4" s="63" t="s">
        <v>47</v>
      </c>
      <c r="B4" s="64">
        <v>1</v>
      </c>
      <c r="C4" s="31">
        <v>1</v>
      </c>
      <c r="D4" s="24" t="s">
        <v>36</v>
      </c>
      <c r="E4" s="60">
        <v>3.6499999999999998E-2</v>
      </c>
      <c r="F4" s="55">
        <v>15000</v>
      </c>
      <c r="G4" s="52">
        <f>F4-(SUM(I4:T4))</f>
        <v>15000</v>
      </c>
      <c r="H4" s="32" t="str">
        <f>IF(G4&lt;0,"ATENÇÃO","OK")</f>
        <v>OK</v>
      </c>
      <c r="I4" s="57">
        <v>0</v>
      </c>
      <c r="J4" s="57">
        <v>0</v>
      </c>
      <c r="K4" s="57">
        <v>0</v>
      </c>
      <c r="L4" s="57">
        <v>0</v>
      </c>
      <c r="M4" s="57">
        <v>0</v>
      </c>
      <c r="N4" s="57">
        <v>0</v>
      </c>
      <c r="O4" s="57">
        <v>0</v>
      </c>
      <c r="P4" s="57">
        <v>0</v>
      </c>
      <c r="Q4" s="57">
        <v>0</v>
      </c>
      <c r="R4" s="57">
        <v>0</v>
      </c>
      <c r="S4" s="57">
        <v>0</v>
      </c>
      <c r="T4" s="57">
        <v>0</v>
      </c>
    </row>
    <row r="5" spans="1:20" ht="20.100000000000001" customHeight="1" x14ac:dyDescent="0.25">
      <c r="A5" s="63"/>
      <c r="B5" s="64"/>
      <c r="C5" s="33">
        <v>2</v>
      </c>
      <c r="D5" s="23" t="s">
        <v>37</v>
      </c>
      <c r="E5" s="60">
        <v>2.5000000000000001E-2</v>
      </c>
      <c r="F5" s="55">
        <v>5000</v>
      </c>
      <c r="G5" s="52">
        <f>F5-(SUM(I5:T5))</f>
        <v>5000</v>
      </c>
      <c r="H5" s="32" t="str">
        <f t="shared" ref="H5" si="0">IF(G5&lt;0,"ATENÇÃO","OK")</f>
        <v>OK</v>
      </c>
      <c r="I5" s="57">
        <v>0</v>
      </c>
      <c r="J5" s="57">
        <v>0</v>
      </c>
      <c r="K5" s="57">
        <v>0</v>
      </c>
      <c r="L5" s="57">
        <v>0</v>
      </c>
      <c r="M5" s="57">
        <v>0</v>
      </c>
      <c r="N5" s="57">
        <v>0</v>
      </c>
      <c r="O5" s="57">
        <v>0</v>
      </c>
      <c r="P5" s="57">
        <v>0</v>
      </c>
      <c r="Q5" s="57">
        <v>0</v>
      </c>
      <c r="R5" s="57">
        <v>0</v>
      </c>
      <c r="S5" s="57">
        <v>0</v>
      </c>
      <c r="T5" s="57">
        <v>0</v>
      </c>
    </row>
    <row r="6" spans="1:20" x14ac:dyDescent="0.25">
      <c r="I6" s="56"/>
      <c r="J6" s="56"/>
      <c r="K6" s="56"/>
      <c r="L6" s="56"/>
      <c r="M6" s="56"/>
    </row>
  </sheetData>
  <mergeCells count="18">
    <mergeCell ref="J1:J2"/>
    <mergeCell ref="K1:K2"/>
    <mergeCell ref="A4:A5"/>
    <mergeCell ref="B4:B5"/>
    <mergeCell ref="R1:R2"/>
    <mergeCell ref="A2:H2"/>
    <mergeCell ref="L1:L2"/>
    <mergeCell ref="M1:M2"/>
    <mergeCell ref="A1:C1"/>
    <mergeCell ref="D1:E1"/>
    <mergeCell ref="F1:H1"/>
    <mergeCell ref="I1:I2"/>
    <mergeCell ref="S1:S2"/>
    <mergeCell ref="T1:T2"/>
    <mergeCell ref="N1:N2"/>
    <mergeCell ref="O1:O2"/>
    <mergeCell ref="P1:P2"/>
    <mergeCell ref="Q1:Q2"/>
  </mergeCells>
  <conditionalFormatting sqref="I4:T5">
    <cfRule type="cellIs" dxfId="35" priority="1" stopIfTrue="1" operator="greaterThan">
      <formula>0</formula>
    </cfRule>
    <cfRule type="cellIs" dxfId="34" priority="2" stopIfTrue="1" operator="greaterThan">
      <formula>0</formula>
    </cfRule>
    <cfRule type="cellIs" dxfId="33" priority="3" stopIfTrue="1" operator="greaterThan">
      <formula>0</formula>
    </cfRule>
  </conditionalFormatting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6"/>
  <sheetViews>
    <sheetView zoomScale="84" zoomScaleNormal="84" workbookViewId="0">
      <selection activeCell="E3" sqref="E3"/>
    </sheetView>
  </sheetViews>
  <sheetFormatPr defaultColWidth="9.7109375" defaultRowHeight="15" x14ac:dyDescent="0.25"/>
  <cols>
    <col min="1" max="1" width="22.85546875" style="1" customWidth="1"/>
    <col min="2" max="2" width="7.42578125" style="2" customWidth="1"/>
    <col min="3" max="3" width="6" style="19" bestFit="1" customWidth="1"/>
    <col min="4" max="4" width="60.42578125" style="2" customWidth="1"/>
    <col min="5" max="5" width="13.28515625" style="1" bestFit="1" customWidth="1"/>
    <col min="6" max="6" width="14.28515625" style="22" bestFit="1" customWidth="1"/>
    <col min="7" max="7" width="14.28515625" style="3" bestFit="1" customWidth="1"/>
    <col min="8" max="8" width="12.5703125" style="20" customWidth="1"/>
    <col min="9" max="9" width="14.7109375" style="21" bestFit="1" customWidth="1"/>
    <col min="10" max="10" width="15.28515625" style="21" bestFit="1" customWidth="1"/>
    <col min="11" max="14" width="12" style="21" bestFit="1" customWidth="1"/>
    <col min="15" max="15" width="13" style="21" bestFit="1" customWidth="1"/>
    <col min="16" max="20" width="12" style="21" customWidth="1"/>
    <col min="21" max="16384" width="9.7109375" style="17"/>
  </cols>
  <sheetData>
    <row r="1" spans="1:20" ht="58.5" customHeight="1" x14ac:dyDescent="0.25">
      <c r="A1" s="62" t="s">
        <v>46</v>
      </c>
      <c r="B1" s="62"/>
      <c r="C1" s="62"/>
      <c r="D1" s="62" t="s">
        <v>38</v>
      </c>
      <c r="E1" s="62"/>
      <c r="F1" s="62" t="s">
        <v>45</v>
      </c>
      <c r="G1" s="62"/>
      <c r="H1" s="62"/>
      <c r="I1" s="61" t="s">
        <v>44</v>
      </c>
      <c r="J1" s="61" t="s">
        <v>44</v>
      </c>
      <c r="K1" s="61" t="s">
        <v>44</v>
      </c>
      <c r="L1" s="61" t="s">
        <v>44</v>
      </c>
      <c r="M1" s="61" t="s">
        <v>44</v>
      </c>
      <c r="N1" s="61" t="s">
        <v>44</v>
      </c>
      <c r="O1" s="61" t="s">
        <v>44</v>
      </c>
      <c r="P1" s="61" t="s">
        <v>44</v>
      </c>
      <c r="Q1" s="61" t="s">
        <v>44</v>
      </c>
      <c r="R1" s="61" t="s">
        <v>44</v>
      </c>
      <c r="S1" s="61" t="s">
        <v>44</v>
      </c>
      <c r="T1" s="61" t="s">
        <v>44</v>
      </c>
    </row>
    <row r="2" spans="1:20" ht="21.75" customHeight="1" x14ac:dyDescent="0.25">
      <c r="A2" s="62" t="s">
        <v>52</v>
      </c>
      <c r="B2" s="62"/>
      <c r="C2" s="62"/>
      <c r="D2" s="62"/>
      <c r="E2" s="62"/>
      <c r="F2" s="62"/>
      <c r="G2" s="62"/>
      <c r="H2" s="62"/>
      <c r="I2" s="61"/>
      <c r="J2" s="61"/>
      <c r="K2" s="61"/>
      <c r="L2" s="61"/>
      <c r="M2" s="61"/>
      <c r="N2" s="61"/>
      <c r="O2" s="61"/>
      <c r="P2" s="61"/>
      <c r="Q2" s="61"/>
      <c r="R2" s="61"/>
      <c r="S2" s="61"/>
      <c r="T2" s="61"/>
    </row>
    <row r="3" spans="1:20" s="18" customFormat="1" ht="45" x14ac:dyDescent="0.2">
      <c r="A3" s="25" t="s">
        <v>3</v>
      </c>
      <c r="B3" s="25" t="s">
        <v>1</v>
      </c>
      <c r="C3" s="26" t="s">
        <v>4</v>
      </c>
      <c r="D3" s="26" t="s">
        <v>5</v>
      </c>
      <c r="E3" s="27" t="s">
        <v>64</v>
      </c>
      <c r="F3" s="28" t="s">
        <v>27</v>
      </c>
      <c r="G3" s="29" t="s">
        <v>0</v>
      </c>
      <c r="H3" s="25" t="s">
        <v>6</v>
      </c>
      <c r="I3" s="30" t="s">
        <v>2</v>
      </c>
      <c r="J3" s="30" t="s">
        <v>2</v>
      </c>
      <c r="K3" s="30" t="s">
        <v>2</v>
      </c>
      <c r="L3" s="30" t="s">
        <v>2</v>
      </c>
      <c r="M3" s="30" t="s">
        <v>2</v>
      </c>
      <c r="N3" s="30" t="s">
        <v>2</v>
      </c>
      <c r="O3" s="30" t="s">
        <v>2</v>
      </c>
      <c r="P3" s="30" t="s">
        <v>2</v>
      </c>
      <c r="Q3" s="30" t="s">
        <v>2</v>
      </c>
      <c r="R3" s="30" t="s">
        <v>2</v>
      </c>
      <c r="S3" s="30" t="s">
        <v>2</v>
      </c>
      <c r="T3" s="30" t="s">
        <v>2</v>
      </c>
    </row>
    <row r="4" spans="1:20" ht="20.100000000000001" customHeight="1" x14ac:dyDescent="0.25">
      <c r="A4" s="63" t="s">
        <v>47</v>
      </c>
      <c r="B4" s="64">
        <v>1</v>
      </c>
      <c r="C4" s="31">
        <v>1</v>
      </c>
      <c r="D4" s="24" t="s">
        <v>36</v>
      </c>
      <c r="E4" s="60">
        <v>3.6499999999999998E-2</v>
      </c>
      <c r="F4" s="55">
        <v>66000</v>
      </c>
      <c r="G4" s="52">
        <f>F4-(SUM(I4:T4))</f>
        <v>66000</v>
      </c>
      <c r="H4" s="32" t="str">
        <f>IF(G4&lt;0,"ATENÇÃO","OK")</f>
        <v>OK</v>
      </c>
      <c r="I4" s="57">
        <v>0</v>
      </c>
      <c r="J4" s="57">
        <v>0</v>
      </c>
      <c r="K4" s="57">
        <v>0</v>
      </c>
      <c r="L4" s="57">
        <v>0</v>
      </c>
      <c r="M4" s="57">
        <v>0</v>
      </c>
      <c r="N4" s="57">
        <v>0</v>
      </c>
      <c r="O4" s="57">
        <v>0</v>
      </c>
      <c r="P4" s="57">
        <v>0</v>
      </c>
      <c r="Q4" s="57">
        <v>0</v>
      </c>
      <c r="R4" s="57">
        <v>0</v>
      </c>
      <c r="S4" s="57">
        <v>0</v>
      </c>
      <c r="T4" s="57">
        <v>0</v>
      </c>
    </row>
    <row r="5" spans="1:20" ht="20.100000000000001" customHeight="1" x14ac:dyDescent="0.25">
      <c r="A5" s="63"/>
      <c r="B5" s="64"/>
      <c r="C5" s="33">
        <v>2</v>
      </c>
      <c r="D5" s="23" t="s">
        <v>37</v>
      </c>
      <c r="E5" s="60">
        <v>2.5000000000000001E-2</v>
      </c>
      <c r="F5" s="55">
        <v>19000</v>
      </c>
      <c r="G5" s="52">
        <f>F5-(SUM(I5:T5))</f>
        <v>19000</v>
      </c>
      <c r="H5" s="32" t="str">
        <f t="shared" ref="H5" si="0">IF(G5&lt;0,"ATENÇÃO","OK")</f>
        <v>OK</v>
      </c>
      <c r="I5" s="57">
        <v>0</v>
      </c>
      <c r="J5" s="57">
        <v>0</v>
      </c>
      <c r="K5" s="57">
        <v>0</v>
      </c>
      <c r="L5" s="57">
        <v>0</v>
      </c>
      <c r="M5" s="57">
        <v>0</v>
      </c>
      <c r="N5" s="57">
        <v>0</v>
      </c>
      <c r="O5" s="57">
        <v>0</v>
      </c>
      <c r="P5" s="57">
        <v>0</v>
      </c>
      <c r="Q5" s="57">
        <v>0</v>
      </c>
      <c r="R5" s="57">
        <v>0</v>
      </c>
      <c r="S5" s="57">
        <v>0</v>
      </c>
      <c r="T5" s="57">
        <v>0</v>
      </c>
    </row>
    <row r="6" spans="1:20" x14ac:dyDescent="0.25">
      <c r="I6" s="56"/>
      <c r="J6" s="56"/>
      <c r="K6" s="56"/>
      <c r="L6" s="56"/>
      <c r="M6" s="56"/>
    </row>
  </sheetData>
  <mergeCells count="18">
    <mergeCell ref="J1:J2"/>
    <mergeCell ref="K1:K2"/>
    <mergeCell ref="A4:A5"/>
    <mergeCell ref="B4:B5"/>
    <mergeCell ref="R1:R2"/>
    <mergeCell ref="A2:H2"/>
    <mergeCell ref="L1:L2"/>
    <mergeCell ref="M1:M2"/>
    <mergeCell ref="A1:C1"/>
    <mergeCell ref="D1:E1"/>
    <mergeCell ref="F1:H1"/>
    <mergeCell ref="I1:I2"/>
    <mergeCell ref="S1:S2"/>
    <mergeCell ref="T1:T2"/>
    <mergeCell ref="P1:P2"/>
    <mergeCell ref="Q1:Q2"/>
    <mergeCell ref="N1:N2"/>
    <mergeCell ref="O1:O2"/>
  </mergeCells>
  <conditionalFormatting sqref="I4:T5">
    <cfRule type="cellIs" dxfId="32" priority="1" stopIfTrue="1" operator="greaterThan">
      <formula>0</formula>
    </cfRule>
    <cfRule type="cellIs" dxfId="31" priority="2" stopIfTrue="1" operator="greaterThan">
      <formula>0</formula>
    </cfRule>
    <cfRule type="cellIs" dxfId="30" priority="3" stopIfTrue="1" operator="greaterThan">
      <formula>0</formula>
    </cfRule>
  </conditionalFormatting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6"/>
  <sheetViews>
    <sheetView zoomScale="84" zoomScaleNormal="84" workbookViewId="0">
      <selection activeCell="E3" sqref="E3"/>
    </sheetView>
  </sheetViews>
  <sheetFormatPr defaultColWidth="9.7109375" defaultRowHeight="15" x14ac:dyDescent="0.25"/>
  <cols>
    <col min="1" max="1" width="22.85546875" style="1" customWidth="1"/>
    <col min="2" max="2" width="7.42578125" style="2" customWidth="1"/>
    <col min="3" max="3" width="6" style="19" bestFit="1" customWidth="1"/>
    <col min="4" max="4" width="60.42578125" style="2" customWidth="1"/>
    <col min="5" max="5" width="12.7109375" style="1" bestFit="1" customWidth="1"/>
    <col min="6" max="6" width="14.28515625" style="22" bestFit="1" customWidth="1"/>
    <col min="7" max="7" width="14.28515625" style="3" bestFit="1" customWidth="1"/>
    <col min="8" max="8" width="12.5703125" style="20" customWidth="1"/>
    <col min="9" max="9" width="14.7109375" style="21" bestFit="1" customWidth="1"/>
    <col min="10" max="10" width="15.28515625" style="21" bestFit="1" customWidth="1"/>
    <col min="11" max="14" width="12" style="21" bestFit="1" customWidth="1"/>
    <col min="15" max="15" width="13" style="21" bestFit="1" customWidth="1"/>
    <col min="16" max="20" width="12" style="21" customWidth="1"/>
    <col min="21" max="16384" width="9.7109375" style="17"/>
  </cols>
  <sheetData>
    <row r="1" spans="1:20" ht="58.5" customHeight="1" x14ac:dyDescent="0.25">
      <c r="A1" s="62" t="s">
        <v>46</v>
      </c>
      <c r="B1" s="62"/>
      <c r="C1" s="62"/>
      <c r="D1" s="62" t="s">
        <v>38</v>
      </c>
      <c r="E1" s="62"/>
      <c r="F1" s="62" t="s">
        <v>45</v>
      </c>
      <c r="G1" s="62"/>
      <c r="H1" s="62"/>
      <c r="I1" s="61" t="s">
        <v>44</v>
      </c>
      <c r="J1" s="61" t="s">
        <v>44</v>
      </c>
      <c r="K1" s="61" t="s">
        <v>44</v>
      </c>
      <c r="L1" s="61" t="s">
        <v>44</v>
      </c>
      <c r="M1" s="61" t="s">
        <v>44</v>
      </c>
      <c r="N1" s="61" t="s">
        <v>44</v>
      </c>
      <c r="O1" s="61" t="s">
        <v>44</v>
      </c>
      <c r="P1" s="61" t="s">
        <v>44</v>
      </c>
      <c r="Q1" s="61" t="s">
        <v>44</v>
      </c>
      <c r="R1" s="61" t="s">
        <v>44</v>
      </c>
      <c r="S1" s="61" t="s">
        <v>44</v>
      </c>
      <c r="T1" s="61" t="s">
        <v>44</v>
      </c>
    </row>
    <row r="2" spans="1:20" ht="21.75" customHeight="1" x14ac:dyDescent="0.25">
      <c r="A2" s="62" t="s">
        <v>53</v>
      </c>
      <c r="B2" s="62"/>
      <c r="C2" s="62"/>
      <c r="D2" s="62"/>
      <c r="E2" s="62"/>
      <c r="F2" s="62"/>
      <c r="G2" s="62"/>
      <c r="H2" s="62"/>
      <c r="I2" s="61"/>
      <c r="J2" s="61"/>
      <c r="K2" s="61"/>
      <c r="L2" s="61"/>
      <c r="M2" s="61"/>
      <c r="N2" s="61"/>
      <c r="O2" s="61"/>
      <c r="P2" s="61"/>
      <c r="Q2" s="61"/>
      <c r="R2" s="61"/>
      <c r="S2" s="61"/>
      <c r="T2" s="61"/>
    </row>
    <row r="3" spans="1:20" s="18" customFormat="1" ht="45" x14ac:dyDescent="0.2">
      <c r="A3" s="25" t="s">
        <v>3</v>
      </c>
      <c r="B3" s="25" t="s">
        <v>1</v>
      </c>
      <c r="C3" s="26" t="s">
        <v>4</v>
      </c>
      <c r="D3" s="26" t="s">
        <v>5</v>
      </c>
      <c r="E3" s="27" t="s">
        <v>63</v>
      </c>
      <c r="F3" s="28" t="s">
        <v>27</v>
      </c>
      <c r="G3" s="29" t="s">
        <v>0</v>
      </c>
      <c r="H3" s="25" t="s">
        <v>6</v>
      </c>
      <c r="I3" s="30" t="s">
        <v>2</v>
      </c>
      <c r="J3" s="30" t="s">
        <v>2</v>
      </c>
      <c r="K3" s="30" t="s">
        <v>2</v>
      </c>
      <c r="L3" s="30" t="s">
        <v>2</v>
      </c>
      <c r="M3" s="30" t="s">
        <v>2</v>
      </c>
      <c r="N3" s="30" t="s">
        <v>2</v>
      </c>
      <c r="O3" s="30" t="s">
        <v>2</v>
      </c>
      <c r="P3" s="30" t="s">
        <v>2</v>
      </c>
      <c r="Q3" s="30" t="s">
        <v>2</v>
      </c>
      <c r="R3" s="30" t="s">
        <v>2</v>
      </c>
      <c r="S3" s="30" t="s">
        <v>2</v>
      </c>
      <c r="T3" s="30" t="s">
        <v>2</v>
      </c>
    </row>
    <row r="4" spans="1:20" ht="20.100000000000001" customHeight="1" x14ac:dyDescent="0.25">
      <c r="A4" s="63" t="s">
        <v>47</v>
      </c>
      <c r="B4" s="64">
        <v>1</v>
      </c>
      <c r="C4" s="31">
        <v>1</v>
      </c>
      <c r="D4" s="24" t="s">
        <v>36</v>
      </c>
      <c r="E4" s="60">
        <v>3.6499999999999998E-2</v>
      </c>
      <c r="F4" s="55">
        <v>60000</v>
      </c>
      <c r="G4" s="52">
        <f>F4-(SUM(I4:T4))</f>
        <v>60000</v>
      </c>
      <c r="H4" s="32" t="str">
        <f>IF(G4&lt;0,"ATENÇÃO","OK")</f>
        <v>OK</v>
      </c>
      <c r="I4" s="57">
        <v>0</v>
      </c>
      <c r="J4" s="57">
        <v>0</v>
      </c>
      <c r="K4" s="57">
        <v>0</v>
      </c>
      <c r="L4" s="57">
        <v>0</v>
      </c>
      <c r="M4" s="57">
        <v>0</v>
      </c>
      <c r="N4" s="57">
        <v>0</v>
      </c>
      <c r="O4" s="57">
        <v>0</v>
      </c>
      <c r="P4" s="57">
        <v>0</v>
      </c>
      <c r="Q4" s="57">
        <v>0</v>
      </c>
      <c r="R4" s="57">
        <v>0</v>
      </c>
      <c r="S4" s="57">
        <v>0</v>
      </c>
      <c r="T4" s="57">
        <v>0</v>
      </c>
    </row>
    <row r="5" spans="1:20" ht="20.100000000000001" customHeight="1" x14ac:dyDescent="0.25">
      <c r="A5" s="63"/>
      <c r="B5" s="64"/>
      <c r="C5" s="33">
        <v>2</v>
      </c>
      <c r="D5" s="23" t="s">
        <v>37</v>
      </c>
      <c r="E5" s="60">
        <v>2.5000000000000001E-2</v>
      </c>
      <c r="F5" s="55">
        <v>12000</v>
      </c>
      <c r="G5" s="52">
        <f>F5-(SUM(I5:T5))</f>
        <v>12000</v>
      </c>
      <c r="H5" s="32" t="str">
        <f t="shared" ref="H5" si="0">IF(G5&lt;0,"ATENÇÃO","OK")</f>
        <v>OK</v>
      </c>
      <c r="I5" s="57">
        <v>0</v>
      </c>
      <c r="J5" s="57">
        <v>0</v>
      </c>
      <c r="K5" s="57">
        <v>0</v>
      </c>
      <c r="L5" s="57">
        <v>0</v>
      </c>
      <c r="M5" s="57">
        <v>0</v>
      </c>
      <c r="N5" s="57">
        <v>0</v>
      </c>
      <c r="O5" s="57">
        <v>0</v>
      </c>
      <c r="P5" s="57">
        <v>0</v>
      </c>
      <c r="Q5" s="57">
        <v>0</v>
      </c>
      <c r="R5" s="57">
        <v>0</v>
      </c>
      <c r="S5" s="57">
        <v>0</v>
      </c>
      <c r="T5" s="57">
        <v>0</v>
      </c>
    </row>
    <row r="6" spans="1:20" x14ac:dyDescent="0.25">
      <c r="I6" s="56"/>
      <c r="J6" s="56"/>
      <c r="K6" s="56"/>
      <c r="L6" s="56"/>
      <c r="M6" s="56"/>
    </row>
  </sheetData>
  <mergeCells count="18">
    <mergeCell ref="J1:J2"/>
    <mergeCell ref="K1:K2"/>
    <mergeCell ref="A4:A5"/>
    <mergeCell ref="B4:B5"/>
    <mergeCell ref="R1:R2"/>
    <mergeCell ref="A2:H2"/>
    <mergeCell ref="L1:L2"/>
    <mergeCell ref="M1:M2"/>
    <mergeCell ref="A1:C1"/>
    <mergeCell ref="D1:E1"/>
    <mergeCell ref="F1:H1"/>
    <mergeCell ref="I1:I2"/>
    <mergeCell ref="S1:S2"/>
    <mergeCell ref="T1:T2"/>
    <mergeCell ref="N1:N2"/>
    <mergeCell ref="O1:O2"/>
    <mergeCell ref="P1:P2"/>
    <mergeCell ref="Q1:Q2"/>
  </mergeCells>
  <conditionalFormatting sqref="I4:T5">
    <cfRule type="cellIs" dxfId="29" priority="1" stopIfTrue="1" operator="greaterThan">
      <formula>0</formula>
    </cfRule>
    <cfRule type="cellIs" dxfId="28" priority="2" stopIfTrue="1" operator="greaterThan">
      <formula>0</formula>
    </cfRule>
    <cfRule type="cellIs" dxfId="27" priority="3" stopIfTrue="1" operator="greaterThan">
      <formula>0</formula>
    </cfRule>
  </conditionalFormatting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6"/>
  <sheetViews>
    <sheetView tabSelected="1" zoomScale="84" zoomScaleNormal="84" workbookViewId="0">
      <selection activeCell="E3" sqref="E3"/>
    </sheetView>
  </sheetViews>
  <sheetFormatPr defaultColWidth="9.7109375" defaultRowHeight="15" x14ac:dyDescent="0.25"/>
  <cols>
    <col min="1" max="1" width="22.85546875" style="1" customWidth="1"/>
    <col min="2" max="2" width="7.42578125" style="2" customWidth="1"/>
    <col min="3" max="3" width="6" style="19" bestFit="1" customWidth="1"/>
    <col min="4" max="4" width="60.42578125" style="2" customWidth="1"/>
    <col min="5" max="5" width="12.7109375" style="1" bestFit="1" customWidth="1"/>
    <col min="6" max="6" width="14.28515625" style="22" bestFit="1" customWidth="1"/>
    <col min="7" max="7" width="14.28515625" style="3" bestFit="1" customWidth="1"/>
    <col min="8" max="8" width="12.5703125" style="20" customWidth="1"/>
    <col min="9" max="9" width="14.7109375" style="21" bestFit="1" customWidth="1"/>
    <col min="10" max="10" width="15.28515625" style="21" bestFit="1" customWidth="1"/>
    <col min="11" max="14" width="12" style="21" bestFit="1" customWidth="1"/>
    <col min="15" max="15" width="13" style="21" bestFit="1" customWidth="1"/>
    <col min="16" max="20" width="12" style="21" customWidth="1"/>
    <col min="21" max="16384" width="9.7109375" style="17"/>
  </cols>
  <sheetData>
    <row r="1" spans="1:20" ht="58.5" customHeight="1" x14ac:dyDescent="0.25">
      <c r="A1" s="62" t="s">
        <v>46</v>
      </c>
      <c r="B1" s="62"/>
      <c r="C1" s="62"/>
      <c r="D1" s="62" t="s">
        <v>38</v>
      </c>
      <c r="E1" s="62"/>
      <c r="F1" s="62" t="s">
        <v>45</v>
      </c>
      <c r="G1" s="62"/>
      <c r="H1" s="62"/>
      <c r="I1" s="61" t="s">
        <v>44</v>
      </c>
      <c r="J1" s="61" t="s">
        <v>44</v>
      </c>
      <c r="K1" s="61" t="s">
        <v>44</v>
      </c>
      <c r="L1" s="61" t="s">
        <v>44</v>
      </c>
      <c r="M1" s="61" t="s">
        <v>44</v>
      </c>
      <c r="N1" s="61" t="s">
        <v>44</v>
      </c>
      <c r="O1" s="61" t="s">
        <v>44</v>
      </c>
      <c r="P1" s="61" t="s">
        <v>44</v>
      </c>
      <c r="Q1" s="61" t="s">
        <v>44</v>
      </c>
      <c r="R1" s="61" t="s">
        <v>44</v>
      </c>
      <c r="S1" s="61" t="s">
        <v>44</v>
      </c>
      <c r="T1" s="61" t="s">
        <v>44</v>
      </c>
    </row>
    <row r="2" spans="1:20" ht="21.75" customHeight="1" x14ac:dyDescent="0.25">
      <c r="A2" s="62" t="s">
        <v>54</v>
      </c>
      <c r="B2" s="62"/>
      <c r="C2" s="62"/>
      <c r="D2" s="62"/>
      <c r="E2" s="62"/>
      <c r="F2" s="62"/>
      <c r="G2" s="62"/>
      <c r="H2" s="62"/>
      <c r="I2" s="61"/>
      <c r="J2" s="61"/>
      <c r="K2" s="61"/>
      <c r="L2" s="61"/>
      <c r="M2" s="61"/>
      <c r="N2" s="61"/>
      <c r="O2" s="61"/>
      <c r="P2" s="61"/>
      <c r="Q2" s="61"/>
      <c r="R2" s="61"/>
      <c r="S2" s="61"/>
      <c r="T2" s="61"/>
    </row>
    <row r="3" spans="1:20" s="18" customFormat="1" ht="45" x14ac:dyDescent="0.2">
      <c r="A3" s="25" t="s">
        <v>3</v>
      </c>
      <c r="B3" s="25" t="s">
        <v>1</v>
      </c>
      <c r="C3" s="26" t="s">
        <v>4</v>
      </c>
      <c r="D3" s="26" t="s">
        <v>5</v>
      </c>
      <c r="E3" s="27" t="s">
        <v>63</v>
      </c>
      <c r="F3" s="28" t="s">
        <v>27</v>
      </c>
      <c r="G3" s="29" t="s">
        <v>0</v>
      </c>
      <c r="H3" s="25" t="s">
        <v>6</v>
      </c>
      <c r="I3" s="30" t="s">
        <v>2</v>
      </c>
      <c r="J3" s="30" t="s">
        <v>2</v>
      </c>
      <c r="K3" s="30" t="s">
        <v>2</v>
      </c>
      <c r="L3" s="30" t="s">
        <v>2</v>
      </c>
      <c r="M3" s="30" t="s">
        <v>2</v>
      </c>
      <c r="N3" s="30" t="s">
        <v>2</v>
      </c>
      <c r="O3" s="30" t="s">
        <v>2</v>
      </c>
      <c r="P3" s="30" t="s">
        <v>2</v>
      </c>
      <c r="Q3" s="30" t="s">
        <v>2</v>
      </c>
      <c r="R3" s="30" t="s">
        <v>2</v>
      </c>
      <c r="S3" s="30" t="s">
        <v>2</v>
      </c>
      <c r="T3" s="30" t="s">
        <v>2</v>
      </c>
    </row>
    <row r="4" spans="1:20" ht="20.100000000000001" customHeight="1" x14ac:dyDescent="0.25">
      <c r="A4" s="63" t="s">
        <v>47</v>
      </c>
      <c r="B4" s="64">
        <v>1</v>
      </c>
      <c r="C4" s="31">
        <v>1</v>
      </c>
      <c r="D4" s="24" t="s">
        <v>36</v>
      </c>
      <c r="E4" s="60">
        <v>3.6499999999999998E-2</v>
      </c>
      <c r="F4" s="55">
        <v>28000</v>
      </c>
      <c r="G4" s="52">
        <f>F4-(SUM(I4:T4))</f>
        <v>28000</v>
      </c>
      <c r="H4" s="32" t="str">
        <f>IF(G4&lt;0,"ATENÇÃO","OK")</f>
        <v>OK</v>
      </c>
      <c r="I4" s="57">
        <v>0</v>
      </c>
      <c r="J4" s="57">
        <v>0</v>
      </c>
      <c r="K4" s="57">
        <v>0</v>
      </c>
      <c r="L4" s="57">
        <v>0</v>
      </c>
      <c r="M4" s="57">
        <v>0</v>
      </c>
      <c r="N4" s="57">
        <v>0</v>
      </c>
      <c r="O4" s="57">
        <v>0</v>
      </c>
      <c r="P4" s="57">
        <v>0</v>
      </c>
      <c r="Q4" s="57">
        <v>0</v>
      </c>
      <c r="R4" s="57">
        <v>0</v>
      </c>
      <c r="S4" s="57">
        <v>0</v>
      </c>
      <c r="T4" s="57">
        <v>0</v>
      </c>
    </row>
    <row r="5" spans="1:20" ht="20.100000000000001" customHeight="1" x14ac:dyDescent="0.25">
      <c r="A5" s="63"/>
      <c r="B5" s="64"/>
      <c r="C5" s="33">
        <v>2</v>
      </c>
      <c r="D5" s="23" t="s">
        <v>37</v>
      </c>
      <c r="E5" s="60">
        <v>2.5000000000000001E-2</v>
      </c>
      <c r="F5" s="55">
        <v>2000</v>
      </c>
      <c r="G5" s="52">
        <f>F5-(SUM(I5:T5))</f>
        <v>2000</v>
      </c>
      <c r="H5" s="32" t="str">
        <f t="shared" ref="H5" si="0">IF(G5&lt;0,"ATENÇÃO","OK")</f>
        <v>OK</v>
      </c>
      <c r="I5" s="57">
        <v>0</v>
      </c>
      <c r="J5" s="57">
        <v>0</v>
      </c>
      <c r="K5" s="57">
        <v>0</v>
      </c>
      <c r="L5" s="57">
        <v>0</v>
      </c>
      <c r="M5" s="57">
        <v>0</v>
      </c>
      <c r="N5" s="57">
        <v>0</v>
      </c>
      <c r="O5" s="57">
        <v>0</v>
      </c>
      <c r="P5" s="57">
        <v>0</v>
      </c>
      <c r="Q5" s="57">
        <v>0</v>
      </c>
      <c r="R5" s="57">
        <v>0</v>
      </c>
      <c r="S5" s="57">
        <v>0</v>
      </c>
      <c r="T5" s="57">
        <v>0</v>
      </c>
    </row>
    <row r="6" spans="1:20" x14ac:dyDescent="0.25">
      <c r="I6" s="56"/>
      <c r="J6" s="56"/>
      <c r="K6" s="56"/>
      <c r="L6" s="56"/>
      <c r="M6" s="56"/>
    </row>
  </sheetData>
  <mergeCells count="18">
    <mergeCell ref="A2:H2"/>
    <mergeCell ref="A4:A5"/>
    <mergeCell ref="B4:B5"/>
    <mergeCell ref="L1:L2"/>
    <mergeCell ref="M1:M2"/>
    <mergeCell ref="A1:C1"/>
    <mergeCell ref="D1:E1"/>
    <mergeCell ref="F1:H1"/>
    <mergeCell ref="I1:I2"/>
    <mergeCell ref="J1:J2"/>
    <mergeCell ref="K1:K2"/>
    <mergeCell ref="R1:R2"/>
    <mergeCell ref="S1:S2"/>
    <mergeCell ref="T1:T2"/>
    <mergeCell ref="N1:N2"/>
    <mergeCell ref="O1:O2"/>
    <mergeCell ref="P1:P2"/>
    <mergeCell ref="Q1:Q2"/>
  </mergeCells>
  <conditionalFormatting sqref="I4:T5">
    <cfRule type="cellIs" dxfId="26" priority="1" stopIfTrue="1" operator="greaterThan">
      <formula>0</formula>
    </cfRule>
    <cfRule type="cellIs" dxfId="25" priority="2" stopIfTrue="1" operator="greaterThan">
      <formula>0</formula>
    </cfRule>
    <cfRule type="cellIs" dxfId="24" priority="3" stopIfTrue="1" operator="greaterThan">
      <formula>0</formula>
    </cfRule>
  </conditionalFormatting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6"/>
  <sheetViews>
    <sheetView zoomScale="84" zoomScaleNormal="84" workbookViewId="0">
      <selection activeCell="E3" sqref="E3"/>
    </sheetView>
  </sheetViews>
  <sheetFormatPr defaultColWidth="9.7109375" defaultRowHeight="15" x14ac:dyDescent="0.25"/>
  <cols>
    <col min="1" max="1" width="22.85546875" style="1" customWidth="1"/>
    <col min="2" max="2" width="7.42578125" style="2" customWidth="1"/>
    <col min="3" max="3" width="6" style="19" bestFit="1" customWidth="1"/>
    <col min="4" max="4" width="60.42578125" style="2" customWidth="1"/>
    <col min="5" max="5" width="12.7109375" style="1" bestFit="1" customWidth="1"/>
    <col min="6" max="6" width="14.28515625" style="22" bestFit="1" customWidth="1"/>
    <col min="7" max="7" width="14.28515625" style="3" bestFit="1" customWidth="1"/>
    <col min="8" max="8" width="12.5703125" style="20" customWidth="1"/>
    <col min="9" max="9" width="14.7109375" style="21" bestFit="1" customWidth="1"/>
    <col min="10" max="10" width="15.28515625" style="21" bestFit="1" customWidth="1"/>
    <col min="11" max="14" width="12" style="21" bestFit="1" customWidth="1"/>
    <col min="15" max="15" width="13" style="21" bestFit="1" customWidth="1"/>
    <col min="16" max="20" width="12" style="21" customWidth="1"/>
    <col min="21" max="16384" width="9.7109375" style="17"/>
  </cols>
  <sheetData>
    <row r="1" spans="1:20" ht="58.5" customHeight="1" x14ac:dyDescent="0.25">
      <c r="A1" s="62" t="s">
        <v>46</v>
      </c>
      <c r="B1" s="62"/>
      <c r="C1" s="62"/>
      <c r="D1" s="62" t="s">
        <v>38</v>
      </c>
      <c r="E1" s="62"/>
      <c r="F1" s="62" t="s">
        <v>45</v>
      </c>
      <c r="G1" s="62"/>
      <c r="H1" s="62"/>
      <c r="I1" s="61" t="s">
        <v>44</v>
      </c>
      <c r="J1" s="61" t="s">
        <v>44</v>
      </c>
      <c r="K1" s="61" t="s">
        <v>44</v>
      </c>
      <c r="L1" s="61" t="s">
        <v>44</v>
      </c>
      <c r="M1" s="61" t="s">
        <v>44</v>
      </c>
      <c r="N1" s="61" t="s">
        <v>44</v>
      </c>
      <c r="O1" s="61" t="s">
        <v>44</v>
      </c>
      <c r="P1" s="61" t="s">
        <v>44</v>
      </c>
      <c r="Q1" s="61" t="s">
        <v>44</v>
      </c>
      <c r="R1" s="61" t="s">
        <v>44</v>
      </c>
      <c r="S1" s="61" t="s">
        <v>44</v>
      </c>
      <c r="T1" s="61" t="s">
        <v>44</v>
      </c>
    </row>
    <row r="2" spans="1:20" ht="21.75" customHeight="1" x14ac:dyDescent="0.25">
      <c r="A2" s="62" t="s">
        <v>55</v>
      </c>
      <c r="B2" s="62"/>
      <c r="C2" s="62"/>
      <c r="D2" s="62"/>
      <c r="E2" s="62"/>
      <c r="F2" s="62"/>
      <c r="G2" s="62"/>
      <c r="H2" s="62"/>
      <c r="I2" s="61"/>
      <c r="J2" s="61"/>
      <c r="K2" s="61"/>
      <c r="L2" s="61"/>
      <c r="M2" s="61"/>
      <c r="N2" s="61"/>
      <c r="O2" s="61"/>
      <c r="P2" s="61"/>
      <c r="Q2" s="61"/>
      <c r="R2" s="61"/>
      <c r="S2" s="61"/>
      <c r="T2" s="61"/>
    </row>
    <row r="3" spans="1:20" s="18" customFormat="1" ht="45" x14ac:dyDescent="0.2">
      <c r="A3" s="25" t="s">
        <v>3</v>
      </c>
      <c r="B3" s="25" t="s">
        <v>1</v>
      </c>
      <c r="C3" s="26" t="s">
        <v>4</v>
      </c>
      <c r="D3" s="26" t="s">
        <v>5</v>
      </c>
      <c r="E3" s="27" t="s">
        <v>63</v>
      </c>
      <c r="F3" s="28" t="s">
        <v>27</v>
      </c>
      <c r="G3" s="29" t="s">
        <v>0</v>
      </c>
      <c r="H3" s="25" t="s">
        <v>6</v>
      </c>
      <c r="I3" s="30" t="s">
        <v>2</v>
      </c>
      <c r="J3" s="30" t="s">
        <v>2</v>
      </c>
      <c r="K3" s="30" t="s">
        <v>2</v>
      </c>
      <c r="L3" s="30" t="s">
        <v>2</v>
      </c>
      <c r="M3" s="30" t="s">
        <v>2</v>
      </c>
      <c r="N3" s="30" t="s">
        <v>2</v>
      </c>
      <c r="O3" s="30" t="s">
        <v>2</v>
      </c>
      <c r="P3" s="30" t="s">
        <v>2</v>
      </c>
      <c r="Q3" s="30" t="s">
        <v>2</v>
      </c>
      <c r="R3" s="30" t="s">
        <v>2</v>
      </c>
      <c r="S3" s="30" t="s">
        <v>2</v>
      </c>
      <c r="T3" s="30" t="s">
        <v>2</v>
      </c>
    </row>
    <row r="4" spans="1:20" ht="20.100000000000001" customHeight="1" x14ac:dyDescent="0.25">
      <c r="A4" s="63" t="s">
        <v>47</v>
      </c>
      <c r="B4" s="64">
        <v>1</v>
      </c>
      <c r="C4" s="31">
        <v>1</v>
      </c>
      <c r="D4" s="24" t="s">
        <v>36</v>
      </c>
      <c r="E4" s="60">
        <v>3.6499999999999998E-2</v>
      </c>
      <c r="F4" s="55">
        <v>17500</v>
      </c>
      <c r="G4" s="52">
        <f>F4-(SUM(I4:T4))</f>
        <v>17500</v>
      </c>
      <c r="H4" s="32" t="str">
        <f>IF(G4&lt;0,"ATENÇÃO","OK")</f>
        <v>OK</v>
      </c>
      <c r="I4" s="57">
        <v>0</v>
      </c>
      <c r="J4" s="57">
        <v>0</v>
      </c>
      <c r="K4" s="57">
        <v>0</v>
      </c>
      <c r="L4" s="57">
        <v>0</v>
      </c>
      <c r="M4" s="57">
        <v>0</v>
      </c>
      <c r="N4" s="57">
        <v>0</v>
      </c>
      <c r="O4" s="57">
        <v>0</v>
      </c>
      <c r="P4" s="57">
        <v>0</v>
      </c>
      <c r="Q4" s="57">
        <v>0</v>
      </c>
      <c r="R4" s="57">
        <v>0</v>
      </c>
      <c r="S4" s="57">
        <v>0</v>
      </c>
      <c r="T4" s="57">
        <v>0</v>
      </c>
    </row>
    <row r="5" spans="1:20" ht="20.100000000000001" customHeight="1" x14ac:dyDescent="0.25">
      <c r="A5" s="63"/>
      <c r="B5" s="64"/>
      <c r="C5" s="33">
        <v>2</v>
      </c>
      <c r="D5" s="23" t="s">
        <v>37</v>
      </c>
      <c r="E5" s="60">
        <v>2.5000000000000001E-2</v>
      </c>
      <c r="F5" s="55">
        <v>3800</v>
      </c>
      <c r="G5" s="52">
        <f>F5-(SUM(I5:T5))</f>
        <v>3800</v>
      </c>
      <c r="H5" s="32" t="str">
        <f t="shared" ref="H5" si="0">IF(G5&lt;0,"ATENÇÃO","OK")</f>
        <v>OK</v>
      </c>
      <c r="I5" s="57">
        <v>0</v>
      </c>
      <c r="J5" s="57">
        <v>0</v>
      </c>
      <c r="K5" s="57">
        <v>0</v>
      </c>
      <c r="L5" s="57">
        <v>0</v>
      </c>
      <c r="M5" s="57">
        <v>0</v>
      </c>
      <c r="N5" s="57">
        <v>0</v>
      </c>
      <c r="O5" s="57">
        <v>0</v>
      </c>
      <c r="P5" s="57">
        <v>0</v>
      </c>
      <c r="Q5" s="57">
        <v>0</v>
      </c>
      <c r="R5" s="57">
        <v>0</v>
      </c>
      <c r="S5" s="57">
        <v>0</v>
      </c>
      <c r="T5" s="57">
        <v>0</v>
      </c>
    </row>
    <row r="6" spans="1:20" x14ac:dyDescent="0.25">
      <c r="I6" s="56"/>
      <c r="J6" s="56"/>
      <c r="K6" s="56"/>
      <c r="L6" s="56"/>
      <c r="M6" s="56"/>
    </row>
  </sheetData>
  <mergeCells count="18">
    <mergeCell ref="J1:J2"/>
    <mergeCell ref="K1:K2"/>
    <mergeCell ref="A4:A5"/>
    <mergeCell ref="B4:B5"/>
    <mergeCell ref="R1:R2"/>
    <mergeCell ref="A2:H2"/>
    <mergeCell ref="L1:L2"/>
    <mergeCell ref="M1:M2"/>
    <mergeCell ref="A1:C1"/>
    <mergeCell ref="D1:E1"/>
    <mergeCell ref="F1:H1"/>
    <mergeCell ref="I1:I2"/>
    <mergeCell ref="S1:S2"/>
    <mergeCell ref="T1:T2"/>
    <mergeCell ref="N1:N2"/>
    <mergeCell ref="O1:O2"/>
    <mergeCell ref="P1:P2"/>
    <mergeCell ref="Q1:Q2"/>
  </mergeCells>
  <conditionalFormatting sqref="I4:T5">
    <cfRule type="cellIs" dxfId="23" priority="1" stopIfTrue="1" operator="greaterThan">
      <formula>0</formula>
    </cfRule>
    <cfRule type="cellIs" dxfId="22" priority="2" stopIfTrue="1" operator="greaterThan">
      <formula>0</formula>
    </cfRule>
    <cfRule type="cellIs" dxfId="21" priority="3" stopIfTrue="1" operator="greaterThan">
      <formula>0</formula>
    </cfRule>
  </conditionalFormatting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6"/>
  <sheetViews>
    <sheetView zoomScale="84" zoomScaleNormal="84" workbookViewId="0">
      <selection activeCell="E3" sqref="E3"/>
    </sheetView>
  </sheetViews>
  <sheetFormatPr defaultColWidth="9.7109375" defaultRowHeight="15" x14ac:dyDescent="0.25"/>
  <cols>
    <col min="1" max="1" width="22.85546875" style="1" customWidth="1"/>
    <col min="2" max="2" width="7.42578125" style="2" customWidth="1"/>
    <col min="3" max="3" width="6" style="19" bestFit="1" customWidth="1"/>
    <col min="4" max="4" width="60.42578125" style="2" customWidth="1"/>
    <col min="5" max="5" width="12.7109375" style="1" bestFit="1" customWidth="1"/>
    <col min="6" max="6" width="14.28515625" style="22" bestFit="1" customWidth="1"/>
    <col min="7" max="7" width="14.28515625" style="3" bestFit="1" customWidth="1"/>
    <col min="8" max="8" width="12.5703125" style="20" customWidth="1"/>
    <col min="9" max="9" width="14.7109375" style="21" bestFit="1" customWidth="1"/>
    <col min="10" max="10" width="15.28515625" style="21" bestFit="1" customWidth="1"/>
    <col min="11" max="14" width="12" style="21" bestFit="1" customWidth="1"/>
    <col min="15" max="15" width="13" style="21" bestFit="1" customWidth="1"/>
    <col min="16" max="20" width="12" style="21" customWidth="1"/>
    <col min="21" max="16384" width="9.7109375" style="17"/>
  </cols>
  <sheetData>
    <row r="1" spans="1:20" ht="58.5" customHeight="1" x14ac:dyDescent="0.25">
      <c r="A1" s="62" t="s">
        <v>46</v>
      </c>
      <c r="B1" s="62"/>
      <c r="C1" s="62"/>
      <c r="D1" s="62" t="s">
        <v>38</v>
      </c>
      <c r="E1" s="62"/>
      <c r="F1" s="62" t="s">
        <v>45</v>
      </c>
      <c r="G1" s="62"/>
      <c r="H1" s="62"/>
      <c r="I1" s="61" t="s">
        <v>44</v>
      </c>
      <c r="J1" s="61" t="s">
        <v>44</v>
      </c>
      <c r="K1" s="61" t="s">
        <v>44</v>
      </c>
      <c r="L1" s="61" t="s">
        <v>44</v>
      </c>
      <c r="M1" s="61" t="s">
        <v>44</v>
      </c>
      <c r="N1" s="61" t="s">
        <v>44</v>
      </c>
      <c r="O1" s="61" t="s">
        <v>44</v>
      </c>
      <c r="P1" s="61" t="s">
        <v>44</v>
      </c>
      <c r="Q1" s="61" t="s">
        <v>44</v>
      </c>
      <c r="R1" s="61" t="s">
        <v>44</v>
      </c>
      <c r="S1" s="61" t="s">
        <v>44</v>
      </c>
      <c r="T1" s="61" t="s">
        <v>44</v>
      </c>
    </row>
    <row r="2" spans="1:20" ht="21.75" customHeight="1" x14ac:dyDescent="0.25">
      <c r="A2" s="62" t="s">
        <v>56</v>
      </c>
      <c r="B2" s="62"/>
      <c r="C2" s="62"/>
      <c r="D2" s="62"/>
      <c r="E2" s="62"/>
      <c r="F2" s="62"/>
      <c r="G2" s="62"/>
      <c r="H2" s="62"/>
      <c r="I2" s="61"/>
      <c r="J2" s="61"/>
      <c r="K2" s="61"/>
      <c r="L2" s="61"/>
      <c r="M2" s="61"/>
      <c r="N2" s="61"/>
      <c r="O2" s="61"/>
      <c r="P2" s="61"/>
      <c r="Q2" s="61"/>
      <c r="R2" s="61"/>
      <c r="S2" s="61"/>
      <c r="T2" s="61"/>
    </row>
    <row r="3" spans="1:20" s="18" customFormat="1" ht="45" x14ac:dyDescent="0.2">
      <c r="A3" s="25" t="s">
        <v>3</v>
      </c>
      <c r="B3" s="25" t="s">
        <v>1</v>
      </c>
      <c r="C3" s="26" t="s">
        <v>4</v>
      </c>
      <c r="D3" s="26" t="s">
        <v>5</v>
      </c>
      <c r="E3" s="27" t="s">
        <v>63</v>
      </c>
      <c r="F3" s="28" t="s">
        <v>27</v>
      </c>
      <c r="G3" s="29" t="s">
        <v>0</v>
      </c>
      <c r="H3" s="25" t="s">
        <v>6</v>
      </c>
      <c r="I3" s="30" t="s">
        <v>2</v>
      </c>
      <c r="J3" s="30" t="s">
        <v>2</v>
      </c>
      <c r="K3" s="30" t="s">
        <v>2</v>
      </c>
      <c r="L3" s="30" t="s">
        <v>2</v>
      </c>
      <c r="M3" s="30" t="s">
        <v>2</v>
      </c>
      <c r="N3" s="30" t="s">
        <v>2</v>
      </c>
      <c r="O3" s="30" t="s">
        <v>2</v>
      </c>
      <c r="P3" s="30" t="s">
        <v>2</v>
      </c>
      <c r="Q3" s="30" t="s">
        <v>2</v>
      </c>
      <c r="R3" s="30" t="s">
        <v>2</v>
      </c>
      <c r="S3" s="30" t="s">
        <v>2</v>
      </c>
      <c r="T3" s="30" t="s">
        <v>2</v>
      </c>
    </row>
    <row r="4" spans="1:20" ht="20.100000000000001" customHeight="1" x14ac:dyDescent="0.25">
      <c r="A4" s="63" t="s">
        <v>47</v>
      </c>
      <c r="B4" s="64">
        <v>1</v>
      </c>
      <c r="C4" s="31">
        <v>1</v>
      </c>
      <c r="D4" s="24" t="s">
        <v>36</v>
      </c>
      <c r="E4" s="60">
        <v>3.6499999999999998E-2</v>
      </c>
      <c r="F4" s="55">
        <v>10000</v>
      </c>
      <c r="G4" s="52">
        <f>F4-(SUM(I4:T4))</f>
        <v>10000</v>
      </c>
      <c r="H4" s="32" t="str">
        <f>IF(G4&lt;0,"ATENÇÃO","OK")</f>
        <v>OK</v>
      </c>
      <c r="I4" s="57">
        <v>0</v>
      </c>
      <c r="J4" s="57">
        <v>0</v>
      </c>
      <c r="K4" s="57">
        <v>0</v>
      </c>
      <c r="L4" s="57">
        <v>0</v>
      </c>
      <c r="M4" s="57">
        <v>0</v>
      </c>
      <c r="N4" s="57">
        <v>0</v>
      </c>
      <c r="O4" s="57">
        <v>0</v>
      </c>
      <c r="P4" s="57">
        <v>0</v>
      </c>
      <c r="Q4" s="57">
        <v>0</v>
      </c>
      <c r="R4" s="57">
        <v>0</v>
      </c>
      <c r="S4" s="57">
        <v>0</v>
      </c>
      <c r="T4" s="57">
        <v>0</v>
      </c>
    </row>
    <row r="5" spans="1:20" ht="20.100000000000001" customHeight="1" x14ac:dyDescent="0.25">
      <c r="A5" s="63"/>
      <c r="B5" s="64"/>
      <c r="C5" s="33">
        <v>2</v>
      </c>
      <c r="D5" s="23" t="s">
        <v>37</v>
      </c>
      <c r="E5" s="60">
        <v>2.5000000000000001E-2</v>
      </c>
      <c r="F5" s="55">
        <v>3000</v>
      </c>
      <c r="G5" s="52">
        <f>F5-(SUM(I5:T5))</f>
        <v>3000</v>
      </c>
      <c r="H5" s="32" t="str">
        <f t="shared" ref="H5" si="0">IF(G5&lt;0,"ATENÇÃO","OK")</f>
        <v>OK</v>
      </c>
      <c r="I5" s="57">
        <v>0</v>
      </c>
      <c r="J5" s="57">
        <v>0</v>
      </c>
      <c r="K5" s="57">
        <v>0</v>
      </c>
      <c r="L5" s="57">
        <v>0</v>
      </c>
      <c r="M5" s="57">
        <v>0</v>
      </c>
      <c r="N5" s="57">
        <v>0</v>
      </c>
      <c r="O5" s="57">
        <v>0</v>
      </c>
      <c r="P5" s="57">
        <v>0</v>
      </c>
      <c r="Q5" s="57">
        <v>0</v>
      </c>
      <c r="R5" s="57">
        <v>0</v>
      </c>
      <c r="S5" s="57">
        <v>0</v>
      </c>
      <c r="T5" s="57">
        <v>0</v>
      </c>
    </row>
    <row r="6" spans="1:20" x14ac:dyDescent="0.25">
      <c r="I6" s="56"/>
      <c r="J6" s="56"/>
      <c r="K6" s="56"/>
      <c r="L6" s="56"/>
      <c r="M6" s="56"/>
    </row>
  </sheetData>
  <mergeCells count="18">
    <mergeCell ref="J1:J2"/>
    <mergeCell ref="K1:K2"/>
    <mergeCell ref="A4:A5"/>
    <mergeCell ref="B4:B5"/>
    <mergeCell ref="R1:R2"/>
    <mergeCell ref="A2:H2"/>
    <mergeCell ref="L1:L2"/>
    <mergeCell ref="M1:M2"/>
    <mergeCell ref="A1:C1"/>
    <mergeCell ref="D1:E1"/>
    <mergeCell ref="F1:H1"/>
    <mergeCell ref="I1:I2"/>
    <mergeCell ref="S1:S2"/>
    <mergeCell ref="T1:T2"/>
    <mergeCell ref="N1:N2"/>
    <mergeCell ref="O1:O2"/>
    <mergeCell ref="P1:P2"/>
    <mergeCell ref="Q1:Q2"/>
  </mergeCells>
  <conditionalFormatting sqref="I4:T5">
    <cfRule type="cellIs" dxfId="20" priority="1" stopIfTrue="1" operator="greaterThan">
      <formula>0</formula>
    </cfRule>
    <cfRule type="cellIs" dxfId="19" priority="2" stopIfTrue="1" operator="greaterThan">
      <formula>0</formula>
    </cfRule>
    <cfRule type="cellIs" dxfId="18" priority="3" stopIfTrue="1" operator="greaterThan">
      <formula>0</formula>
    </cfRule>
  </conditionalFormatting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6"/>
  <sheetViews>
    <sheetView zoomScale="84" zoomScaleNormal="84" workbookViewId="0">
      <selection activeCell="E3" sqref="E3"/>
    </sheetView>
  </sheetViews>
  <sheetFormatPr defaultColWidth="9.7109375" defaultRowHeight="15" x14ac:dyDescent="0.25"/>
  <cols>
    <col min="1" max="1" width="22.85546875" style="1" customWidth="1"/>
    <col min="2" max="2" width="7.42578125" style="2" customWidth="1"/>
    <col min="3" max="3" width="6" style="19" bestFit="1" customWidth="1"/>
    <col min="4" max="4" width="60.42578125" style="2" customWidth="1"/>
    <col min="5" max="5" width="12.7109375" style="1" bestFit="1" customWidth="1"/>
    <col min="6" max="6" width="14.28515625" style="22" bestFit="1" customWidth="1"/>
    <col min="7" max="7" width="14.28515625" style="3" bestFit="1" customWidth="1"/>
    <col min="8" max="8" width="12.5703125" style="20" customWidth="1"/>
    <col min="9" max="9" width="14.7109375" style="21" bestFit="1" customWidth="1"/>
    <col min="10" max="10" width="15.28515625" style="21" bestFit="1" customWidth="1"/>
    <col min="11" max="14" width="12" style="21" bestFit="1" customWidth="1"/>
    <col min="15" max="15" width="13" style="21" bestFit="1" customWidth="1"/>
    <col min="16" max="20" width="12" style="21" customWidth="1"/>
    <col min="21" max="16384" width="9.7109375" style="17"/>
  </cols>
  <sheetData>
    <row r="1" spans="1:20" ht="58.5" customHeight="1" x14ac:dyDescent="0.25">
      <c r="A1" s="62" t="s">
        <v>46</v>
      </c>
      <c r="B1" s="62"/>
      <c r="C1" s="62"/>
      <c r="D1" s="62" t="s">
        <v>38</v>
      </c>
      <c r="E1" s="62"/>
      <c r="F1" s="62" t="s">
        <v>45</v>
      </c>
      <c r="G1" s="62"/>
      <c r="H1" s="62"/>
      <c r="I1" s="61" t="s">
        <v>44</v>
      </c>
      <c r="J1" s="61" t="s">
        <v>44</v>
      </c>
      <c r="K1" s="61" t="s">
        <v>44</v>
      </c>
      <c r="L1" s="61" t="s">
        <v>44</v>
      </c>
      <c r="M1" s="61" t="s">
        <v>44</v>
      </c>
      <c r="N1" s="61" t="s">
        <v>44</v>
      </c>
      <c r="O1" s="61" t="s">
        <v>44</v>
      </c>
      <c r="P1" s="61" t="s">
        <v>44</v>
      </c>
      <c r="Q1" s="61" t="s">
        <v>44</v>
      </c>
      <c r="R1" s="61" t="s">
        <v>44</v>
      </c>
      <c r="S1" s="61" t="s">
        <v>44</v>
      </c>
      <c r="T1" s="61" t="s">
        <v>44</v>
      </c>
    </row>
    <row r="2" spans="1:20" ht="21.75" customHeight="1" x14ac:dyDescent="0.25">
      <c r="A2" s="62" t="s">
        <v>57</v>
      </c>
      <c r="B2" s="62"/>
      <c r="C2" s="62"/>
      <c r="D2" s="62"/>
      <c r="E2" s="62"/>
      <c r="F2" s="62"/>
      <c r="G2" s="62"/>
      <c r="H2" s="62"/>
      <c r="I2" s="61"/>
      <c r="J2" s="61"/>
      <c r="K2" s="61"/>
      <c r="L2" s="61"/>
      <c r="M2" s="61"/>
      <c r="N2" s="61"/>
      <c r="O2" s="61"/>
      <c r="P2" s="61"/>
      <c r="Q2" s="61"/>
      <c r="R2" s="61"/>
      <c r="S2" s="61"/>
      <c r="T2" s="61"/>
    </row>
    <row r="3" spans="1:20" s="18" customFormat="1" ht="45" x14ac:dyDescent="0.2">
      <c r="A3" s="25" t="s">
        <v>3</v>
      </c>
      <c r="B3" s="25" t="s">
        <v>1</v>
      </c>
      <c r="C3" s="26" t="s">
        <v>4</v>
      </c>
      <c r="D3" s="26" t="s">
        <v>5</v>
      </c>
      <c r="E3" s="27" t="s">
        <v>63</v>
      </c>
      <c r="F3" s="28" t="s">
        <v>27</v>
      </c>
      <c r="G3" s="29" t="s">
        <v>0</v>
      </c>
      <c r="H3" s="25" t="s">
        <v>6</v>
      </c>
      <c r="I3" s="30" t="s">
        <v>2</v>
      </c>
      <c r="J3" s="30" t="s">
        <v>2</v>
      </c>
      <c r="K3" s="30" t="s">
        <v>2</v>
      </c>
      <c r="L3" s="30" t="s">
        <v>2</v>
      </c>
      <c r="M3" s="30" t="s">
        <v>2</v>
      </c>
      <c r="N3" s="30" t="s">
        <v>2</v>
      </c>
      <c r="O3" s="30" t="s">
        <v>2</v>
      </c>
      <c r="P3" s="30" t="s">
        <v>2</v>
      </c>
      <c r="Q3" s="30" t="s">
        <v>2</v>
      </c>
      <c r="R3" s="30" t="s">
        <v>2</v>
      </c>
      <c r="S3" s="30" t="s">
        <v>2</v>
      </c>
      <c r="T3" s="30" t="s">
        <v>2</v>
      </c>
    </row>
    <row r="4" spans="1:20" ht="20.100000000000001" customHeight="1" x14ac:dyDescent="0.25">
      <c r="A4" s="63" t="s">
        <v>47</v>
      </c>
      <c r="B4" s="64">
        <v>1</v>
      </c>
      <c r="C4" s="31">
        <v>1</v>
      </c>
      <c r="D4" s="24" t="s">
        <v>36</v>
      </c>
      <c r="E4" s="60">
        <v>3.6499999999999998E-2</v>
      </c>
      <c r="F4" s="55">
        <v>25000</v>
      </c>
      <c r="G4" s="52">
        <f>F4-(SUM(I4:T4))</f>
        <v>25000</v>
      </c>
      <c r="H4" s="32" t="str">
        <f>IF(G4&lt;0,"ATENÇÃO","OK")</f>
        <v>OK</v>
      </c>
      <c r="I4" s="57">
        <v>0</v>
      </c>
      <c r="J4" s="57">
        <v>0</v>
      </c>
      <c r="K4" s="57">
        <v>0</v>
      </c>
      <c r="L4" s="57">
        <v>0</v>
      </c>
      <c r="M4" s="57">
        <v>0</v>
      </c>
      <c r="N4" s="57">
        <v>0</v>
      </c>
      <c r="O4" s="57">
        <v>0</v>
      </c>
      <c r="P4" s="57">
        <v>0</v>
      </c>
      <c r="Q4" s="57">
        <v>0</v>
      </c>
      <c r="R4" s="57">
        <v>0</v>
      </c>
      <c r="S4" s="57">
        <v>0</v>
      </c>
      <c r="T4" s="57">
        <v>0</v>
      </c>
    </row>
    <row r="5" spans="1:20" ht="20.100000000000001" customHeight="1" x14ac:dyDescent="0.25">
      <c r="A5" s="63"/>
      <c r="B5" s="64"/>
      <c r="C5" s="33">
        <v>2</v>
      </c>
      <c r="D5" s="23" t="s">
        <v>37</v>
      </c>
      <c r="E5" s="60">
        <v>2.5000000000000001E-2</v>
      </c>
      <c r="F5" s="55">
        <v>10000</v>
      </c>
      <c r="G5" s="52">
        <f>F5-(SUM(I5:T5))</f>
        <v>10000</v>
      </c>
      <c r="H5" s="32" t="str">
        <f t="shared" ref="H5" si="0">IF(G5&lt;0,"ATENÇÃO","OK")</f>
        <v>OK</v>
      </c>
      <c r="I5" s="57">
        <v>0</v>
      </c>
      <c r="J5" s="57">
        <v>0</v>
      </c>
      <c r="K5" s="57">
        <v>0</v>
      </c>
      <c r="L5" s="57">
        <v>0</v>
      </c>
      <c r="M5" s="57">
        <v>0</v>
      </c>
      <c r="N5" s="57">
        <v>0</v>
      </c>
      <c r="O5" s="57">
        <v>0</v>
      </c>
      <c r="P5" s="57">
        <v>0</v>
      </c>
      <c r="Q5" s="57">
        <v>0</v>
      </c>
      <c r="R5" s="57">
        <v>0</v>
      </c>
      <c r="S5" s="57">
        <v>0</v>
      </c>
      <c r="T5" s="57">
        <v>0</v>
      </c>
    </row>
    <row r="6" spans="1:20" x14ac:dyDescent="0.25">
      <c r="I6" s="56"/>
      <c r="J6" s="56"/>
      <c r="K6" s="56"/>
      <c r="L6" s="56"/>
      <c r="M6" s="56"/>
    </row>
  </sheetData>
  <mergeCells count="18">
    <mergeCell ref="J1:J2"/>
    <mergeCell ref="K1:K2"/>
    <mergeCell ref="A4:A5"/>
    <mergeCell ref="B4:B5"/>
    <mergeCell ref="R1:R2"/>
    <mergeCell ref="A2:H2"/>
    <mergeCell ref="L1:L2"/>
    <mergeCell ref="M1:M2"/>
    <mergeCell ref="A1:C1"/>
    <mergeCell ref="D1:E1"/>
    <mergeCell ref="F1:H1"/>
    <mergeCell ref="I1:I2"/>
    <mergeCell ref="S1:S2"/>
    <mergeCell ref="T1:T2"/>
    <mergeCell ref="N1:N2"/>
    <mergeCell ref="O1:O2"/>
    <mergeCell ref="P1:P2"/>
    <mergeCell ref="Q1:Q2"/>
  </mergeCells>
  <conditionalFormatting sqref="I4:T5">
    <cfRule type="cellIs" dxfId="17" priority="1" stopIfTrue="1" operator="greaterThan">
      <formula>0</formula>
    </cfRule>
    <cfRule type="cellIs" dxfId="16" priority="2" stopIfTrue="1" operator="greaterThan">
      <formula>0</formula>
    </cfRule>
    <cfRule type="cellIs" dxfId="15" priority="3" stopIfTrue="1" operator="greaterThan">
      <formula>0</formula>
    </cfRule>
  </conditionalFormatting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16</vt:i4>
      </vt:variant>
    </vt:vector>
  </HeadingPairs>
  <TitlesOfParts>
    <vt:vector size="16" baseType="lpstr">
      <vt:lpstr>REITORIA</vt:lpstr>
      <vt:lpstr>PROEX</vt:lpstr>
      <vt:lpstr>ESAG</vt:lpstr>
      <vt:lpstr>CEART</vt:lpstr>
      <vt:lpstr>FAED</vt:lpstr>
      <vt:lpstr>CEAD</vt:lpstr>
      <vt:lpstr>CEFID</vt:lpstr>
      <vt:lpstr>CERES</vt:lpstr>
      <vt:lpstr>CESFI</vt:lpstr>
      <vt:lpstr>CCT</vt:lpstr>
      <vt:lpstr>CEO</vt:lpstr>
      <vt:lpstr>CAV</vt:lpstr>
      <vt:lpstr>CEAVI</vt:lpstr>
      <vt:lpstr>CEPLAN</vt:lpstr>
      <vt:lpstr>GESTOR</vt:lpstr>
      <vt:lpstr>Modelo Anexo II IN 002_2014</vt:lpstr>
    </vt:vector>
  </TitlesOfParts>
  <Company>..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Home</dc:creator>
  <cp:lastModifiedBy>CAMILA DE ALMEIDA LUCA</cp:lastModifiedBy>
  <cp:lastPrinted>2015-07-08T18:46:53Z</cp:lastPrinted>
  <dcterms:created xsi:type="dcterms:W3CDTF">2010-06-19T20:43:11Z</dcterms:created>
  <dcterms:modified xsi:type="dcterms:W3CDTF">2019-04-09T20:27:51Z</dcterms:modified>
</cp:coreProperties>
</file>